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3000" windowHeight="2280"/>
  </bookViews>
  <sheets>
    <sheet name="Withhold-Release Memo" sheetId="3" r:id="rId1"/>
    <sheet name="Fee - Withhold" sheetId="1" r:id="rId2"/>
    <sheet name="Fee - Retro" sheetId="2" r:id="rId3"/>
    <sheet name="Extended WH &amp; Retro Wksheet" sheetId="4" r:id="rId4"/>
  </sheets>
  <externalReferences>
    <externalReference r:id="rId5"/>
  </externalReferences>
  <definedNames>
    <definedName name="_xlnm.Print_Area" localSheetId="2">'Fee - Retro'!$A$1:$E$54</definedName>
    <definedName name="_xlnm.Print_Area" localSheetId="1">'Fee - Withhold'!$A$1:$E$53</definedName>
    <definedName name="_xlnm.Print_Area" localSheetId="0">'Withhold-Release Memo'!$A$1:$G$96</definedName>
    <definedName name="Z_90829194_6234_4321_BDA8_107A2CB8EEFD_.wvu.PrintArea" localSheetId="2" hidden="1">'Fee - Retro'!$A$1:$E$50</definedName>
    <definedName name="Z_90829194_6234_4321_BDA8_107A2CB8EEFD_.wvu.PrintArea" localSheetId="1" hidden="1">'Fee - Withhold'!$A$1:$E$49</definedName>
  </definedNames>
  <calcPr calcId="145621"/>
  <customWorkbookViews>
    <customWorkbookView name="adjwhoyt - Personal View" guid="{90829194-6234-4321-BDA8-107A2CB8EEFD}" mergeInterval="0" personalView="1" maximized="1" windowWidth="1020" windowHeight="627" activeSheetId="1"/>
  </customWorkbookViews>
</workbook>
</file>

<file path=xl/calcChain.xml><?xml version="1.0" encoding="utf-8"?>
<calcChain xmlns="http://schemas.openxmlformats.org/spreadsheetml/2006/main">
  <c r="I87" i="4" l="1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88" i="4" s="1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46" i="4" s="1"/>
  <c r="H3" i="4"/>
  <c r="C3" i="4"/>
  <c r="I89" i="4" l="1"/>
  <c r="D87" i="4" l="1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46" i="4" l="1"/>
  <c r="D88" i="4"/>
  <c r="D89" i="4"/>
  <c r="C13" i="2" l="1"/>
  <c r="F32" i="3" l="1"/>
  <c r="B11" i="2" l="1"/>
  <c r="D11" i="2"/>
  <c r="B12" i="2"/>
  <c r="C12" i="2"/>
  <c r="D12" i="2"/>
  <c r="B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6" i="2"/>
  <c r="C26" i="2"/>
  <c r="D26" i="2"/>
  <c r="B27" i="2"/>
  <c r="C27" i="2"/>
  <c r="D27" i="2"/>
  <c r="B28" i="2"/>
  <c r="C28" i="2"/>
  <c r="D28" i="2"/>
  <c r="B29" i="2"/>
  <c r="D29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C6" i="1"/>
  <c r="C3" i="2" s="1"/>
  <c r="C7" i="1"/>
  <c r="C4" i="2" s="1"/>
  <c r="C8" i="1"/>
  <c r="C5" i="2" s="1"/>
  <c r="E12" i="1"/>
  <c r="E13" i="1"/>
  <c r="E14" i="1"/>
  <c r="E15" i="1"/>
  <c r="E16" i="1"/>
  <c r="E17" i="1"/>
  <c r="E18" i="1"/>
  <c r="E19" i="1"/>
  <c r="E20" i="1"/>
  <c r="E21" i="1"/>
  <c r="E22" i="1"/>
  <c r="E27" i="1"/>
  <c r="E28" i="1"/>
  <c r="E29" i="1"/>
  <c r="E30" i="1"/>
  <c r="E31" i="1"/>
  <c r="E32" i="1"/>
  <c r="E33" i="1"/>
  <c r="E34" i="1"/>
  <c r="E35" i="1"/>
  <c r="E36" i="1"/>
  <c r="E37" i="1"/>
  <c r="E20" i="2" l="1"/>
  <c r="E18" i="2"/>
  <c r="E16" i="2"/>
  <c r="E13" i="2"/>
  <c r="E21" i="2"/>
  <c r="E19" i="2"/>
  <c r="E17" i="2"/>
  <c r="E15" i="2"/>
  <c r="E14" i="2"/>
  <c r="E12" i="2"/>
  <c r="E38" i="1"/>
  <c r="E40" i="1" s="1"/>
  <c r="E11" i="2"/>
  <c r="E23" i="1"/>
  <c r="E41" i="1" s="1"/>
  <c r="E35" i="2"/>
  <c r="E33" i="2"/>
  <c r="E31" i="2"/>
  <c r="E29" i="2"/>
  <c r="E27" i="2"/>
  <c r="E36" i="2"/>
  <c r="E34" i="2"/>
  <c r="E32" i="2"/>
  <c r="E30" i="2"/>
  <c r="E28" i="2"/>
  <c r="E26" i="2"/>
  <c r="E22" i="2" l="1"/>
  <c r="E40" i="2" s="1"/>
  <c r="E37" i="2"/>
  <c r="E39" i="2" s="1"/>
  <c r="E43" i="1"/>
  <c r="E45" i="1" s="1"/>
  <c r="E42" i="2" l="1"/>
  <c r="E44" i="2" l="1"/>
  <c r="E46" i="2" s="1"/>
  <c r="E7" i="2" s="1"/>
</calcChain>
</file>

<file path=xl/sharedStrings.xml><?xml version="1.0" encoding="utf-8"?>
<sst xmlns="http://schemas.openxmlformats.org/spreadsheetml/2006/main" count="179" uniqueCount="109">
  <si>
    <t>Name:</t>
  </si>
  <si>
    <t>From</t>
  </si>
  <si>
    <t>Rate</t>
  </si>
  <si>
    <t>Amount</t>
  </si>
  <si>
    <t>Claim #:</t>
  </si>
  <si>
    <t>Date:</t>
  </si>
  <si>
    <t>AMOUNT PREVIOUSLY PAID</t>
  </si>
  <si>
    <t>TOTAL PREVIOUSLY PAID:</t>
  </si>
  <si>
    <t>NEW AWARD AMOUNT</t>
  </si>
  <si>
    <t>NEW AWARD AMOUNT:</t>
  </si>
  <si>
    <t>LESS POSSIBLE ATTY FEES WITHHELD:</t>
  </si>
  <si>
    <t>TOTAL AMT OF RETRO DUE:</t>
  </si>
  <si>
    <t>TOTAL AMT OF NET RETRO:</t>
  </si>
  <si>
    <t>(DLP)</t>
  </si>
  <si>
    <t>(Thru Date of Rating Decision)</t>
  </si>
  <si>
    <t>LESS PREVIOUSLY PAID:</t>
  </si>
  <si>
    <t>CALCULATION OF ATTORNEY FEES TO WITHHOLD</t>
  </si>
  <si>
    <t>CALCULATION OF RETRO PAYMENT DUE VETERAN</t>
  </si>
  <si>
    <t>Thru</t>
  </si>
  <si>
    <t xml:space="preserve">                      MEMORANDUM</t>
  </si>
  <si>
    <t>TO:</t>
  </si>
  <si>
    <t>FROM:</t>
  </si>
  <si>
    <t>DATE:</t>
  </si>
  <si>
    <t>RE:</t>
  </si>
  <si>
    <t>Direct Pay Fee Agreement - Agent/Attorney Fee Agreement</t>
  </si>
  <si>
    <t>Claimant's Name:</t>
  </si>
  <si>
    <t>Benefit:</t>
  </si>
  <si>
    <t>COMPENSATION</t>
  </si>
  <si>
    <t>Benefit Type/Payee #:</t>
  </si>
  <si>
    <t>CPL/OO</t>
  </si>
  <si>
    <t>Attorney's Address:</t>
  </si>
  <si>
    <t>Tax ID #:</t>
  </si>
  <si>
    <t>1.</t>
  </si>
  <si>
    <t>Issue payment to the attorney shown above in the amount of</t>
  </si>
  <si>
    <t>Thank you for your cooperation.</t>
  </si>
  <si>
    <t>Use the attached "Direct Fee Agreement Agent/Attorney Fee 20%</t>
  </si>
  <si>
    <t>Worksheet" to establish a withholding amount of</t>
  </si>
  <si>
    <t>system.</t>
  </si>
  <si>
    <t>.  Be advised</t>
  </si>
  <si>
    <t>Establish Fee Withholding-Fiduciary Case</t>
  </si>
  <si>
    <t>RELEASE OF FEES FIDUICARY CASE</t>
  </si>
  <si>
    <t>Claimant's Address:</t>
  </si>
  <si>
    <r>
      <t xml:space="preserve">the award will be processed through the </t>
    </r>
    <r>
      <rPr>
        <b/>
        <sz val="11"/>
        <color indexed="8"/>
        <rFont val="Times New Roman"/>
        <family val="1"/>
      </rPr>
      <t>VETSNET AWARD</t>
    </r>
    <r>
      <rPr>
        <b/>
        <sz val="11"/>
        <rFont val="Times New Roman"/>
        <family val="1"/>
      </rPr>
      <t xml:space="preserve"> system.</t>
    </r>
  </si>
  <si>
    <r>
      <t xml:space="preserve">Release </t>
    </r>
    <r>
      <rPr>
        <b/>
        <u/>
        <sz val="11"/>
        <color indexed="10"/>
        <rFont val="Times New Roman"/>
        <family val="1"/>
      </rPr>
      <t xml:space="preserve">$0.00 </t>
    </r>
    <r>
      <rPr>
        <b/>
        <sz val="11"/>
        <rFont val="Times New Roman"/>
        <family val="1"/>
      </rPr>
      <t>to the claimant.  The verified correct address is:</t>
    </r>
  </si>
  <si>
    <t>Telephone</t>
  </si>
  <si>
    <t xml:space="preserve">              Please take the following action (highlighted below):</t>
  </si>
  <si>
    <r>
      <t xml:space="preserve">system. </t>
    </r>
    <r>
      <rPr>
        <b/>
        <i/>
        <sz val="11"/>
        <rFont val="Times New Roman"/>
        <family val="1"/>
      </rPr>
      <t xml:space="preserve"> </t>
    </r>
    <r>
      <rPr>
        <b/>
        <i/>
        <sz val="11"/>
        <color rgb="FFFF0000"/>
        <rFont val="Times New Roman"/>
        <family val="1"/>
      </rPr>
      <t>NOTE</t>
    </r>
    <r>
      <rPr>
        <b/>
        <i/>
        <sz val="11"/>
        <rFont val="Times New Roman"/>
        <family val="1"/>
      </rPr>
      <t>:  This case is pending appointment of a fiduciary.  Per M21-1 MR</t>
    </r>
  </si>
  <si>
    <t>1.3.C.14.f , please pay all past due benefits to the Agent Cashier, who will</t>
  </si>
  <si>
    <t xml:space="preserve">  withhold these past due benefits until further notice</t>
  </si>
  <si>
    <t xml:space="preserve">  Fiduciary Hub appoints a fiduciary and the authorization activity promulgates an</t>
  </si>
  <si>
    <t xml:space="preserve">  award to release the balance of the remaining funds to the appointed fiduciary.  </t>
  </si>
  <si>
    <t>___________________________</t>
  </si>
  <si>
    <r>
      <t xml:space="preserve">prepared by </t>
    </r>
    <r>
      <rPr>
        <sz val="10"/>
        <color indexed="10"/>
        <rFont val="Arial"/>
        <family val="2"/>
      </rPr>
      <t>Emmett Wills, Jr.</t>
    </r>
    <r>
      <rPr>
        <sz val="10"/>
        <rFont val="Arial"/>
        <family val="2"/>
      </rPr>
      <t>, AAFC</t>
    </r>
  </si>
  <si>
    <t>Pre-Determination-Failure To Withhold Fees For Payment</t>
  </si>
  <si>
    <t>In accordance with M21-1 MR 1.3.C.18.a, contact made with veteran this date to</t>
  </si>
  <si>
    <t xml:space="preserve"> explain the agency's error in failing to withhold for attorney fees in the amount of </t>
  </si>
  <si>
    <t xml:space="preserve">place should the veteran/claimant fail to make the payment.  Due process letter </t>
  </si>
  <si>
    <t xml:space="preserve">requesting proof of payment and fee eligibility determination completed this date. </t>
  </si>
  <si>
    <t>Post Determination-Failure To Withhold Fees For Payment</t>
  </si>
  <si>
    <t>In accordance with M21-1 MR 1.3.C.18.b, due process was sent to veteran</t>
  </si>
  <si>
    <t xml:space="preserve"> explaining the agency's error in failing to withhold for attorney fees in the amount of </t>
  </si>
  <si>
    <t>days, but has failed to do so.  Please take action to pay the above captioned attorney</t>
  </si>
  <si>
    <t>Establish Fee Withholding</t>
  </si>
  <si>
    <t>Issue Payment To Attorney-No Assessment Fee (Old Law)</t>
  </si>
  <si>
    <t>Issue Payment To Attorney-With Assessment Fee (New Law)</t>
  </si>
  <si>
    <t>RELEASE OF FEES TO CLAIMANT</t>
  </si>
  <si>
    <r>
      <rPr>
        <b/>
        <u/>
        <sz val="11"/>
        <color rgb="FFFF0000"/>
        <rFont val="Times New Roman"/>
        <family val="1"/>
      </rPr>
      <t>$0.00.</t>
    </r>
    <r>
      <rPr>
        <b/>
        <sz val="11"/>
        <rFont val="Times New Roman"/>
        <family val="1"/>
      </rPr>
      <t xml:space="preserve">  Veteran was instructed to provide evidence of payment within sixty (60) </t>
    </r>
  </si>
  <si>
    <r>
      <t xml:space="preserve">and establish a debt in the veteran's account in the amount of </t>
    </r>
    <r>
      <rPr>
        <b/>
        <u/>
        <sz val="11"/>
        <color rgb="FFFF0000"/>
        <rFont val="Times New Roman"/>
        <family val="1"/>
      </rPr>
      <t>$0.00</t>
    </r>
  </si>
  <si>
    <r>
      <t xml:space="preserve">Please have the Agent Cashier release </t>
    </r>
    <r>
      <rPr>
        <b/>
        <u/>
        <sz val="11"/>
        <color rgb="FFFF0000"/>
        <rFont val="Times New Roman"/>
        <family val="1"/>
      </rPr>
      <t>$0.00</t>
    </r>
    <r>
      <rPr>
        <b/>
        <sz val="11"/>
        <rFont val="Times New Roman"/>
        <family val="1"/>
      </rPr>
      <t xml:space="preserve"> to the attorney/agent</t>
    </r>
  </si>
  <si>
    <r>
      <t xml:space="preserve"> shown above.  The remaining </t>
    </r>
    <r>
      <rPr>
        <b/>
        <u/>
        <sz val="11"/>
        <color rgb="FFFF0000"/>
        <rFont val="Times New Roman"/>
        <family val="1"/>
      </rPr>
      <t>$0.00</t>
    </r>
    <r>
      <rPr>
        <b/>
        <sz val="11"/>
        <rFont val="Times New Roman"/>
        <family val="1"/>
      </rPr>
      <t xml:space="preserve"> in past due funds will be withheld until the</t>
    </r>
  </si>
  <si>
    <r>
      <rPr>
        <b/>
        <u/>
        <sz val="11"/>
        <color rgb="FFFF0000"/>
        <rFont val="Times New Roman"/>
        <family val="1"/>
      </rPr>
      <t>$0.00</t>
    </r>
    <r>
      <rPr>
        <b/>
        <u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(which is less the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$0.00</t>
    </r>
    <r>
      <rPr>
        <b/>
        <sz val="11"/>
        <rFont val="Times New Roman"/>
        <family val="1"/>
      </rPr>
      <t xml:space="preserve"> admin fee we are authorized).</t>
    </r>
  </si>
  <si>
    <r>
      <t xml:space="preserve">                           [</t>
    </r>
    <r>
      <rPr>
        <b/>
        <u/>
        <sz val="11"/>
        <color rgb="FFFF0000"/>
        <rFont val="Times New Roman"/>
        <family val="1"/>
      </rPr>
      <t>$0.00</t>
    </r>
    <r>
      <rPr>
        <b/>
        <sz val="11"/>
        <rFont val="Times New Roman"/>
        <family val="1"/>
      </rPr>
      <t xml:space="preserve"> - </t>
    </r>
    <r>
      <rPr>
        <b/>
        <u/>
        <sz val="11"/>
        <color rgb="FFFF0000"/>
        <rFont val="Times New Roman"/>
        <family val="1"/>
      </rPr>
      <t>$0.00</t>
    </r>
    <r>
      <rPr>
        <b/>
        <sz val="11"/>
        <rFont val="Times New Roman"/>
        <family val="1"/>
      </rPr>
      <t xml:space="preserve"> assessment fee = </t>
    </r>
    <r>
      <rPr>
        <b/>
        <u/>
        <sz val="11"/>
        <color rgb="FFFF0000"/>
        <rFont val="Times New Roman"/>
        <family val="1"/>
      </rPr>
      <t>$0.00</t>
    </r>
    <r>
      <rPr>
        <b/>
        <sz val="11"/>
        <rFont val="Times New Roman"/>
        <family val="1"/>
      </rPr>
      <t>]</t>
    </r>
  </si>
  <si>
    <r>
      <rPr>
        <b/>
        <u/>
        <sz val="11"/>
        <color indexed="10"/>
        <rFont val="Times New Roman"/>
        <family val="1"/>
      </rPr>
      <t>$0.00</t>
    </r>
    <r>
      <rPr>
        <b/>
        <sz val="11"/>
        <rFont val="Times New Roman"/>
        <family val="1"/>
      </rPr>
      <t xml:space="preserve"> (Old Law decision - no admin fees are authorized).</t>
    </r>
  </si>
  <si>
    <r>
      <rPr>
        <b/>
        <u/>
        <sz val="11"/>
        <color rgb="FFFF0000"/>
        <rFont val="Times New Roman"/>
        <family val="1"/>
      </rPr>
      <t>$0.00.</t>
    </r>
    <r>
      <rPr>
        <b/>
        <sz val="11"/>
        <rFont val="Times New Roman"/>
        <family val="1"/>
      </rPr>
      <t xml:space="preserve">  Contact also made with attorney to explain what procedures would take</t>
    </r>
  </si>
  <si>
    <t>Request to Amend Previous Transaction 18 (18A)</t>
  </si>
  <si>
    <t>On ___________ you contacted me to tell me that you have processed a transaction</t>
  </si>
  <si>
    <t>corrected Rating Decision has been completed, requiring a new award action in this</t>
  </si>
  <si>
    <t>case, which changed the amount of attorney fees to be established.  Please amend</t>
  </si>
  <si>
    <r>
      <t xml:space="preserve">the previously established transaction 18 to add/subtract </t>
    </r>
    <r>
      <rPr>
        <b/>
        <u/>
        <sz val="11"/>
        <color rgb="FFFF0000"/>
        <rFont val="Times New Roman"/>
        <family val="1"/>
      </rPr>
      <t xml:space="preserve">$0.00 </t>
    </r>
    <r>
      <rPr>
        <b/>
        <u/>
        <sz val="11"/>
        <rFont val="Times New Roman"/>
        <family val="1"/>
      </rPr>
      <t xml:space="preserve">for a revised </t>
    </r>
  </si>
  <si>
    <r>
      <t>grand total of</t>
    </r>
    <r>
      <rPr>
        <b/>
        <u/>
        <sz val="11"/>
        <color rgb="FFFF0000"/>
        <rFont val="Times New Roman"/>
        <family val="1"/>
      </rPr>
      <t xml:space="preserve"> $0.00</t>
    </r>
  </si>
  <si>
    <r>
      <t xml:space="preserve">18 in the amount of  </t>
    </r>
    <r>
      <rPr>
        <b/>
        <u/>
        <sz val="11"/>
        <color rgb="FFFF0000"/>
        <rFont val="Times New Roman"/>
        <family val="1"/>
      </rPr>
      <t>$0.00</t>
    </r>
    <r>
      <rPr>
        <b/>
        <sz val="11"/>
        <rFont val="Times New Roman"/>
        <family val="1"/>
      </rPr>
      <t xml:space="preserve"> for the above captioned veteran.  Since that time, a </t>
    </r>
  </si>
  <si>
    <t>Issue payment to Attorney #1 shown above in the amount of</t>
  </si>
  <si>
    <t>Dual Eligibility Payment for 1 or More Attys/Agts</t>
  </si>
  <si>
    <t>Issue payment to Attorney #2 shown above in the amount of</t>
  </si>
  <si>
    <t>Attorney's #1 Name:</t>
  </si>
  <si>
    <t>Attorney's #2 Name:</t>
  </si>
  <si>
    <t>LESS 5% ADMINISTRATIVE ASSESSMENT FEE (Not to Exceed $100)</t>
  </si>
  <si>
    <t>TOTAL AMT OF PAYMENT BEING RELEASED TO VET/CLAIMANT:</t>
  </si>
  <si>
    <t>C/CSS#</t>
  </si>
  <si>
    <t>ewj</t>
  </si>
  <si>
    <t>NAME</t>
  </si>
  <si>
    <t>Amount Paid  (Priors)</t>
  </si>
  <si>
    <t>Monthly Rate</t>
  </si>
  <si>
    <t>TOTAL</t>
  </si>
  <si>
    <t>Total Paid</t>
  </si>
  <si>
    <t>Amount Due</t>
  </si>
  <si>
    <t>Total Due</t>
  </si>
  <si>
    <t xml:space="preserve">         Overpayment/Amount Due</t>
  </si>
  <si>
    <t xml:space="preserve"> Extended Calculation of Attorney Fees to Withhold (Thru Date of Rating)</t>
  </si>
  <si>
    <t>Please refer to extended worksheet for complete monetary breakdown</t>
  </si>
  <si>
    <t xml:space="preserve"> Extended Calculation of Retro Payment to Claimant (To Date Last Payment)</t>
  </si>
  <si>
    <r>
      <t xml:space="preserve">Fees Will Be Paid To:    </t>
    </r>
    <r>
      <rPr>
        <b/>
        <u/>
        <sz val="10"/>
        <rFont val="Arial"/>
        <family val="2"/>
      </rPr>
      <t>_____</t>
    </r>
    <r>
      <rPr>
        <b/>
        <sz val="10"/>
        <rFont val="Arial"/>
        <family val="2"/>
      </rPr>
      <t xml:space="preserve">Vet/Claimant      </t>
    </r>
    <r>
      <rPr>
        <b/>
        <u/>
        <sz val="10"/>
        <rFont val="Arial"/>
        <family val="2"/>
      </rPr>
      <t xml:space="preserve">__X___ </t>
    </r>
    <r>
      <rPr>
        <b/>
        <sz val="10"/>
        <rFont val="Arial"/>
        <family val="2"/>
      </rPr>
      <t xml:space="preserve">Attorney/Agt </t>
    </r>
  </si>
  <si>
    <t>931-433-4081</t>
  </si>
  <si>
    <r>
      <rPr>
        <b/>
        <u/>
        <sz val="11"/>
        <color rgb="FFFF0000"/>
        <rFont val="Times New Roman"/>
        <family val="1"/>
      </rPr>
      <t>$1,677.79</t>
    </r>
    <r>
      <rPr>
        <b/>
        <u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(which is less the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$88.30</t>
    </r>
    <r>
      <rPr>
        <b/>
        <sz val="11"/>
        <rFont val="Times New Roman"/>
        <family val="1"/>
      </rPr>
      <t xml:space="preserve"> admin fee we are authorized).</t>
    </r>
  </si>
  <si>
    <r>
      <t xml:space="preserve">                           [</t>
    </r>
    <r>
      <rPr>
        <b/>
        <u/>
        <sz val="11"/>
        <color rgb="FFFF0000"/>
        <rFont val="Times New Roman"/>
        <family val="1"/>
      </rPr>
      <t>$1,766.09</t>
    </r>
    <r>
      <rPr>
        <b/>
        <sz val="11"/>
        <rFont val="Times New Roman"/>
        <family val="1"/>
      </rPr>
      <t xml:space="preserve"> - </t>
    </r>
    <r>
      <rPr>
        <b/>
        <u/>
        <sz val="11"/>
        <color rgb="FFFF0000"/>
        <rFont val="Times New Roman"/>
        <family val="1"/>
      </rPr>
      <t>$88.30</t>
    </r>
    <r>
      <rPr>
        <b/>
        <sz val="11"/>
        <rFont val="Times New Roman"/>
        <family val="1"/>
      </rPr>
      <t xml:space="preserve"> assessment fee = </t>
    </r>
    <r>
      <rPr>
        <b/>
        <u/>
        <sz val="11"/>
        <color rgb="FFFF0000"/>
        <rFont val="Times New Roman"/>
        <family val="1"/>
      </rPr>
      <t>$1,677.79</t>
    </r>
    <r>
      <rPr>
        <b/>
        <sz val="11"/>
        <rFont val="Times New Roman"/>
        <family val="1"/>
      </rPr>
      <t>]</t>
    </r>
  </si>
  <si>
    <t xml:space="preserve">Pndg-Voucher </t>
  </si>
  <si>
    <t xml:space="preserve">Support Services (Finance) - </t>
  </si>
  <si>
    <t>Agent/Attorney Fee Coordinator (AAFC)</t>
  </si>
  <si>
    <t>Please notify AAFC, when completed.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</si>
</sst>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8" formatCode="&quot;$&quot;#,##0.00_);[Red]\(&quot;$&quot;#,##0.00\)"/>
    <numFmt numFmtId="164" formatCode="m/d/yy"/>
    <numFmt numFmtId="165" formatCode="mmmm\ d\,\ yyyy"/>
    <numFmt numFmtId="166" formatCode="&quot;$&quot;#,##0.00"/>
    <numFmt numFmtId="167" formatCode="mm/dd/yy"/>
    <numFmt numFmtId="168" formatCode="[$-409]mmmm\ d\,\ yyyy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sz val="10"/>
      <name val="MS Sans Serif"/>
      <family val="2"/>
    </font>
    <font>
      <sz val="10"/>
      <color indexed="10"/>
      <name val="Arial"/>
      <family val="2"/>
    </font>
    <font>
      <b/>
      <sz val="12"/>
      <name val="MS Sans Serif"/>
      <family val="2"/>
    </font>
    <font>
      <b/>
      <i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8"/>
      <color indexed="12"/>
      <name val="Brush Script MT"/>
      <family val="4"/>
    </font>
    <font>
      <sz val="10"/>
      <color indexed="8"/>
      <name val="Arial"/>
      <family val="2"/>
    </font>
    <font>
      <b/>
      <u/>
      <sz val="12"/>
      <color indexed="8"/>
      <name val="Arial"/>
      <family val="2"/>
    </font>
    <font>
      <u/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name val="Times New Roman"/>
      <family val="1"/>
    </font>
    <font>
      <b/>
      <u/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b/>
      <sz val="11"/>
      <color rgb="FFFFFF00"/>
      <name val="Times New Roman"/>
      <family val="1"/>
    </font>
    <font>
      <sz val="11"/>
      <color rgb="FFFFFF00"/>
      <name val="Times New Roman"/>
      <family val="1"/>
    </font>
    <font>
      <b/>
      <sz val="11"/>
      <color indexed="8"/>
      <name val="Times New Roman"/>
      <family val="1"/>
    </font>
    <font>
      <sz val="11"/>
      <color rgb="FF7030A0"/>
      <name val="Times New Roman"/>
      <family val="1"/>
    </font>
    <font>
      <b/>
      <sz val="11"/>
      <color rgb="FF7030A0"/>
      <name val="Times New Roman"/>
      <family val="1"/>
    </font>
    <font>
      <b/>
      <i/>
      <sz val="11"/>
      <name val="Times New Roman"/>
      <family val="1"/>
    </font>
    <font>
      <b/>
      <i/>
      <sz val="11"/>
      <color rgb="FFFF0000"/>
      <name val="Times New Roman"/>
      <family val="1"/>
    </font>
    <font>
      <b/>
      <sz val="11"/>
      <color indexed="10"/>
      <name val="Times New Roman"/>
      <family val="1"/>
    </font>
    <font>
      <b/>
      <sz val="11"/>
      <color rgb="FFFF0000"/>
      <name val="Times New Roman"/>
      <family val="1"/>
    </font>
    <font>
      <u val="double"/>
      <sz val="11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name val="Times New Roman"/>
      <family val="1"/>
    </font>
    <font>
      <sz val="11"/>
      <color rgb="FFFF0000"/>
      <name val="Times New Roman"/>
      <family val="1"/>
    </font>
    <font>
      <b/>
      <u/>
      <sz val="10"/>
      <name val="Arial"/>
      <family val="2"/>
    </font>
    <font>
      <sz val="8"/>
      <name val="MS Sans Serif"/>
      <family val="2"/>
    </font>
    <font>
      <b/>
      <sz val="10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2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Protection="1"/>
    <xf numFmtId="15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15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5" fontId="3" fillId="0" borderId="2" xfId="0" applyNumberFormat="1" applyFont="1" applyBorder="1" applyAlignment="1">
      <alignment horizontal="left"/>
    </xf>
    <xf numFmtId="7" fontId="0" fillId="0" borderId="3" xfId="0" applyNumberFormat="1" applyFill="1" applyBorder="1" applyAlignment="1" applyProtection="1">
      <alignment horizontal="center"/>
      <protection locked="0"/>
    </xf>
    <xf numFmtId="8" fontId="0" fillId="0" borderId="3" xfId="0" applyNumberFormat="1" applyFill="1" applyBorder="1"/>
    <xf numFmtId="164" fontId="0" fillId="0" borderId="3" xfId="0" applyNumberFormat="1" applyFont="1" applyFill="1" applyBorder="1" applyAlignment="1" applyProtection="1">
      <alignment horizontal="center"/>
      <protection locked="0"/>
    </xf>
    <xf numFmtId="15" fontId="3" fillId="0" borderId="2" xfId="0" applyNumberFormat="1" applyFont="1" applyBorder="1" applyAlignment="1">
      <alignment horizontal="right"/>
    </xf>
    <xf numFmtId="0" fontId="0" fillId="0" borderId="4" xfId="0" applyBorder="1" applyProtection="1"/>
    <xf numFmtId="0" fontId="0" fillId="0" borderId="1" xfId="0" applyBorder="1"/>
    <xf numFmtId="0" fontId="0" fillId="0" borderId="2" xfId="0" applyBorder="1"/>
    <xf numFmtId="8" fontId="0" fillId="2" borderId="3" xfId="0" applyNumberFormat="1" applyFill="1" applyBorder="1"/>
    <xf numFmtId="15" fontId="3" fillId="0" borderId="0" xfId="0" applyNumberFormat="1" applyFont="1" applyBorder="1" applyAlignment="1">
      <alignment horizontal="right"/>
    </xf>
    <xf numFmtId="8" fontId="0" fillId="2" borderId="0" xfId="0" applyNumberFormat="1" applyFill="1"/>
    <xf numFmtId="8" fontId="0" fillId="3" borderId="3" xfId="0" applyNumberFormat="1" applyFill="1" applyBorder="1"/>
    <xf numFmtId="9" fontId="0" fillId="0" borderId="0" xfId="0" applyNumberFormat="1" applyAlignment="1">
      <alignment horizontal="center"/>
    </xf>
    <xf numFmtId="8" fontId="0" fillId="0" borderId="0" xfId="0" applyNumberFormat="1" applyFill="1"/>
    <xf numFmtId="164" fontId="0" fillId="0" borderId="3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15" fontId="4" fillId="0" borderId="0" xfId="0" applyNumberFormat="1" applyFont="1" applyAlignment="1">
      <alignment horizontal="left"/>
    </xf>
    <xf numFmtId="0" fontId="7" fillId="0" borderId="0" xfId="0" applyFont="1" applyAlignment="1">
      <alignment horizontal="centerContinuous"/>
    </xf>
    <xf numFmtId="7" fontId="4" fillId="5" borderId="5" xfId="0" applyNumberFormat="1" applyFont="1" applyFill="1" applyBorder="1" applyProtection="1"/>
    <xf numFmtId="8" fontId="0" fillId="6" borderId="3" xfId="0" applyNumberFormat="1" applyFill="1" applyBorder="1"/>
    <xf numFmtId="8" fontId="0" fillId="6" borderId="0" xfId="0" applyNumberFormat="1" applyFill="1" applyBorder="1"/>
    <xf numFmtId="0" fontId="8" fillId="0" borderId="0" xfId="0" applyFont="1" applyAlignment="1">
      <alignment horizontal="center"/>
    </xf>
    <xf numFmtId="15" fontId="8" fillId="0" borderId="0" xfId="0" applyNumberFormat="1" applyFont="1" applyAlignment="1">
      <alignment horizontal="center"/>
    </xf>
    <xf numFmtId="8" fontId="0" fillId="8" borderId="2" xfId="0" applyNumberFormat="1" applyFill="1" applyBorder="1"/>
    <xf numFmtId="8" fontId="0" fillId="3" borderId="7" xfId="0" applyNumberFormat="1" applyFill="1" applyBorder="1"/>
    <xf numFmtId="8" fontId="0" fillId="2" borderId="7" xfId="0" applyNumberFormat="1" applyFill="1" applyBorder="1"/>
    <xf numFmtId="0" fontId="0" fillId="0" borderId="0" xfId="0" applyBorder="1"/>
    <xf numFmtId="8" fontId="0" fillId="7" borderId="7" xfId="0" applyNumberFormat="1" applyFill="1" applyBorder="1"/>
    <xf numFmtId="8" fontId="0" fillId="8" borderId="0" xfId="0" applyNumberFormat="1" applyFill="1" applyBorder="1"/>
    <xf numFmtId="8" fontId="0" fillId="5" borderId="6" xfId="0" applyNumberFormat="1" applyFill="1" applyBorder="1"/>
    <xf numFmtId="15" fontId="9" fillId="0" borderId="0" xfId="0" applyNumberFormat="1" applyFont="1" applyBorder="1" applyAlignment="1">
      <alignment horizontal="right"/>
    </xf>
    <xf numFmtId="0" fontId="10" fillId="0" borderId="0" xfId="0" applyFont="1"/>
    <xf numFmtId="15" fontId="9" fillId="0" borderId="0" xfId="0" applyNumberFormat="1" applyFont="1" applyFill="1" applyBorder="1" applyAlignment="1">
      <alignment horizontal="right"/>
    </xf>
    <xf numFmtId="15" fontId="11" fillId="0" borderId="1" xfId="0" applyNumberFormat="1" applyFont="1" applyBorder="1" applyAlignment="1">
      <alignment horizontal="center"/>
    </xf>
    <xf numFmtId="0" fontId="11" fillId="0" borderId="4" xfId="0" applyFont="1" applyBorder="1" applyProtection="1"/>
    <xf numFmtId="0" fontId="7" fillId="0" borderId="2" xfId="0" applyFont="1" applyBorder="1" applyAlignment="1">
      <alignment horizontal="center"/>
    </xf>
    <xf numFmtId="15" fontId="7" fillId="0" borderId="2" xfId="0" applyNumberFormat="1" applyFont="1" applyBorder="1" applyAlignment="1">
      <alignment horizontal="right"/>
    </xf>
    <xf numFmtId="15" fontId="7" fillId="0" borderId="0" xfId="0" applyNumberFormat="1" applyFont="1" applyBorder="1" applyAlignment="1">
      <alignment horizontal="right"/>
    </xf>
    <xf numFmtId="165" fontId="4" fillId="4" borderId="0" xfId="0" applyNumberFormat="1" applyFont="1" applyFill="1" applyAlignment="1" applyProtection="1">
      <alignment horizontal="left"/>
      <protection locked="0"/>
    </xf>
    <xf numFmtId="49" fontId="4" fillId="4" borderId="0" xfId="0" applyNumberFormat="1" applyFont="1" applyFill="1" applyAlignment="1" applyProtection="1">
      <alignment horizontal="left"/>
      <protection locked="0"/>
    </xf>
    <xf numFmtId="0" fontId="4" fillId="4" borderId="0" xfId="0" applyNumberFormat="1" applyFont="1" applyFill="1" applyAlignment="1" applyProtection="1">
      <alignment horizontal="left"/>
      <protection locked="0"/>
    </xf>
    <xf numFmtId="166" fontId="0" fillId="0" borderId="0" xfId="0" applyNumberFormat="1"/>
    <xf numFmtId="166" fontId="12" fillId="0" borderId="0" xfId="0" applyNumberFormat="1" applyFont="1"/>
    <xf numFmtId="0" fontId="13" fillId="0" borderId="0" xfId="0" applyFont="1"/>
    <xf numFmtId="0" fontId="0" fillId="0" borderId="8" xfId="0" applyBorder="1"/>
    <xf numFmtId="0" fontId="0" fillId="0" borderId="0" xfId="0" applyFill="1"/>
    <xf numFmtId="0" fontId="0" fillId="0" borderId="0" xfId="0" quotePrefix="1"/>
    <xf numFmtId="0" fontId="13" fillId="0" borderId="8" xfId="0" applyFont="1" applyBorder="1" applyAlignment="1">
      <alignment horizontal="left"/>
    </xf>
    <xf numFmtId="0" fontId="14" fillId="0" borderId="8" xfId="0" applyFont="1" applyBorder="1"/>
    <xf numFmtId="0" fontId="15" fillId="7" borderId="0" xfId="0" applyFont="1" applyFill="1"/>
    <xf numFmtId="0" fontId="16" fillId="7" borderId="0" xfId="0" applyFont="1" applyFill="1" applyAlignment="1">
      <alignment horizontal="left"/>
    </xf>
    <xf numFmtId="0" fontId="17" fillId="7" borderId="0" xfId="0" applyFont="1" applyFill="1"/>
    <xf numFmtId="167" fontId="0" fillId="0" borderId="3" xfId="0" applyNumberFormat="1" applyFill="1" applyBorder="1"/>
    <xf numFmtId="167" fontId="10" fillId="0" borderId="3" xfId="0" applyNumberFormat="1" applyFont="1" applyFill="1" applyBorder="1"/>
    <xf numFmtId="8" fontId="10" fillId="0" borderId="3" xfId="0" applyNumberFormat="1" applyFont="1" applyFill="1" applyBorder="1"/>
    <xf numFmtId="8" fontId="0" fillId="7" borderId="11" xfId="0" applyNumberFormat="1" applyFill="1" applyBorder="1"/>
    <xf numFmtId="8" fontId="18" fillId="9" borderId="3" xfId="0" applyNumberFormat="1" applyFont="1" applyFill="1" applyBorder="1"/>
    <xf numFmtId="8" fontId="20" fillId="12" borderId="7" xfId="0" applyNumberFormat="1" applyFont="1" applyFill="1" applyBorder="1" applyAlignment="1">
      <alignment horizontal="left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left"/>
    </xf>
    <xf numFmtId="0" fontId="21" fillId="0" borderId="8" xfId="0" applyFont="1" applyBorder="1"/>
    <xf numFmtId="0" fontId="21" fillId="0" borderId="0" xfId="0" applyFont="1" applyBorder="1"/>
    <xf numFmtId="0" fontId="21" fillId="11" borderId="14" xfId="0" applyFont="1" applyFill="1" applyBorder="1"/>
    <xf numFmtId="0" fontId="24" fillId="11" borderId="8" xfId="0" applyFont="1" applyFill="1" applyBorder="1"/>
    <xf numFmtId="0" fontId="25" fillId="11" borderId="8" xfId="0" applyFont="1" applyFill="1" applyBorder="1"/>
    <xf numFmtId="0" fontId="22" fillId="12" borderId="12" xfId="0" quotePrefix="1" applyFont="1" applyFill="1" applyBorder="1" applyAlignment="1">
      <alignment horizontal="center"/>
    </xf>
    <xf numFmtId="0" fontId="22" fillId="12" borderId="10" xfId="0" applyFont="1" applyFill="1" applyBorder="1" applyAlignment="1">
      <alignment horizontal="left"/>
    </xf>
    <xf numFmtId="0" fontId="21" fillId="12" borderId="10" xfId="0" applyFont="1" applyFill="1" applyBorder="1"/>
    <xf numFmtId="0" fontId="21" fillId="12" borderId="13" xfId="0" applyFont="1" applyFill="1" applyBorder="1"/>
    <xf numFmtId="0" fontId="21" fillId="12" borderId="16" xfId="0" applyFont="1" applyFill="1" applyBorder="1" applyAlignment="1">
      <alignment horizontal="center"/>
    </xf>
    <xf numFmtId="0" fontId="22" fillId="12" borderId="0" xfId="0" applyFont="1" applyFill="1" applyBorder="1" applyAlignment="1">
      <alignment horizontal="left"/>
    </xf>
    <xf numFmtId="0" fontId="21" fillId="12" borderId="0" xfId="0" applyFont="1" applyFill="1" applyBorder="1"/>
    <xf numFmtId="0" fontId="22" fillId="12" borderId="17" xfId="0" applyFont="1" applyFill="1" applyBorder="1" applyAlignment="1">
      <alignment horizontal="center"/>
    </xf>
    <xf numFmtId="0" fontId="21" fillId="12" borderId="17" xfId="0" applyFont="1" applyFill="1" applyBorder="1"/>
    <xf numFmtId="0" fontId="21" fillId="12" borderId="14" xfId="0" applyFont="1" applyFill="1" applyBorder="1" applyAlignment="1">
      <alignment horizontal="center"/>
    </xf>
    <xf numFmtId="0" fontId="22" fillId="12" borderId="8" xfId="0" applyFont="1" applyFill="1" applyBorder="1" applyAlignment="1">
      <alignment horizontal="left"/>
    </xf>
    <xf numFmtId="0" fontId="21" fillId="12" borderId="8" xfId="0" applyFont="1" applyFill="1" applyBorder="1"/>
    <xf numFmtId="0" fontId="21" fillId="12" borderId="15" xfId="0" applyFont="1" applyFill="1" applyBorder="1"/>
    <xf numFmtId="0" fontId="21" fillId="11" borderId="0" xfId="0" applyFont="1" applyFill="1" applyAlignment="1">
      <alignment horizontal="center"/>
    </xf>
    <xf numFmtId="0" fontId="22" fillId="11" borderId="0" xfId="0" applyFont="1" applyFill="1" applyAlignment="1">
      <alignment horizontal="left"/>
    </xf>
    <xf numFmtId="0" fontId="21" fillId="11" borderId="0" xfId="0" applyFont="1" applyFill="1"/>
    <xf numFmtId="0" fontId="22" fillId="12" borderId="14" xfId="0" quotePrefix="1" applyFont="1" applyFill="1" applyBorder="1" applyAlignment="1">
      <alignment horizontal="center"/>
    </xf>
    <xf numFmtId="0" fontId="31" fillId="12" borderId="8" xfId="0" applyFont="1" applyFill="1" applyBorder="1" applyAlignment="1">
      <alignment horizontal="left"/>
    </xf>
    <xf numFmtId="0" fontId="22" fillId="12" borderId="16" xfId="0" quotePrefix="1" applyFont="1" applyFill="1" applyBorder="1" applyAlignment="1">
      <alignment horizontal="center"/>
    </xf>
    <xf numFmtId="0" fontId="22" fillId="13" borderId="18" xfId="0" applyFont="1" applyFill="1" applyBorder="1" applyAlignment="1">
      <alignment horizontal="left"/>
    </xf>
    <xf numFmtId="0" fontId="21" fillId="13" borderId="9" xfId="0" applyFont="1" applyFill="1" applyBorder="1"/>
    <xf numFmtId="0" fontId="21" fillId="13" borderId="19" xfId="0" applyFont="1" applyFill="1" applyBorder="1"/>
    <xf numFmtId="0" fontId="21" fillId="12" borderId="16" xfId="0" quotePrefix="1" applyFont="1" applyFill="1" applyBorder="1"/>
    <xf numFmtId="0" fontId="21" fillId="12" borderId="14" xfId="0" quotePrefix="1" applyFont="1" applyFill="1" applyBorder="1"/>
    <xf numFmtId="0" fontId="21" fillId="0" borderId="10" xfId="0" applyFont="1" applyBorder="1"/>
    <xf numFmtId="0" fontId="21" fillId="0" borderId="16" xfId="0" applyFont="1" applyBorder="1"/>
    <xf numFmtId="0" fontId="21" fillId="0" borderId="17" xfId="0" applyFont="1" applyBorder="1"/>
    <xf numFmtId="0" fontId="22" fillId="0" borderId="16" xfId="0" quotePrefix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21" fillId="0" borderId="15" xfId="0" applyFont="1" applyBorder="1"/>
    <xf numFmtId="0" fontId="22" fillId="0" borderId="0" xfId="0" applyFont="1" applyBorder="1"/>
    <xf numFmtId="0" fontId="22" fillId="9" borderId="8" xfId="0" applyFont="1" applyFill="1" applyBorder="1"/>
    <xf numFmtId="0" fontId="22" fillId="9" borderId="9" xfId="0" applyFont="1" applyFill="1" applyBorder="1"/>
    <xf numFmtId="0" fontId="33" fillId="9" borderId="0" xfId="0" applyFont="1" applyFill="1" applyBorder="1"/>
    <xf numFmtId="0" fontId="33" fillId="9" borderId="10" xfId="0" applyFont="1" applyFill="1" applyBorder="1"/>
    <xf numFmtId="0" fontId="0" fillId="11" borderId="14" xfId="0" applyFill="1" applyBorder="1"/>
    <xf numFmtId="0" fontId="0" fillId="11" borderId="15" xfId="0" applyFill="1" applyBorder="1"/>
    <xf numFmtId="0" fontId="21" fillId="9" borderId="8" xfId="0" applyFont="1" applyFill="1" applyBorder="1"/>
    <xf numFmtId="0" fontId="21" fillId="9" borderId="9" xfId="0" applyFont="1" applyFill="1" applyBorder="1"/>
    <xf numFmtId="0" fontId="22" fillId="0" borderId="12" xfId="0" applyFont="1" applyBorder="1"/>
    <xf numFmtId="0" fontId="33" fillId="9" borderId="13" xfId="0" applyFont="1" applyFill="1" applyBorder="1"/>
    <xf numFmtId="0" fontId="22" fillId="0" borderId="16" xfId="0" applyFont="1" applyBorder="1"/>
    <xf numFmtId="0" fontId="33" fillId="9" borderId="17" xfId="0" applyFont="1" applyFill="1" applyBorder="1"/>
    <xf numFmtId="0" fontId="19" fillId="0" borderId="16" xfId="0" applyFont="1" applyBorder="1"/>
    <xf numFmtId="0" fontId="22" fillId="0" borderId="14" xfId="0" applyFont="1" applyBorder="1"/>
    <xf numFmtId="0" fontId="33" fillId="9" borderId="8" xfId="0" applyFont="1" applyFill="1" applyBorder="1"/>
    <xf numFmtId="0" fontId="33" fillId="9" borderId="15" xfId="0" applyFont="1" applyFill="1" applyBorder="1"/>
    <xf numFmtId="0" fontId="21" fillId="11" borderId="13" xfId="0" applyFont="1" applyFill="1" applyBorder="1"/>
    <xf numFmtId="0" fontId="21" fillId="11" borderId="17" xfId="0" applyFont="1" applyFill="1" applyBorder="1"/>
    <xf numFmtId="0" fontId="21" fillId="11" borderId="12" xfId="0" applyFont="1" applyFill="1" applyBorder="1"/>
    <xf numFmtId="0" fontId="21" fillId="11" borderId="16" xfId="0" applyFont="1" applyFill="1" applyBorder="1"/>
    <xf numFmtId="168" fontId="22" fillId="4" borderId="0" xfId="0" applyNumberFormat="1" applyFont="1" applyFill="1" applyAlignment="1">
      <alignment horizontal="left"/>
    </xf>
    <xf numFmtId="0" fontId="0" fillId="0" borderId="0" xfId="0" applyAlignment="1">
      <alignment horizontal="center" vertical="top"/>
    </xf>
    <xf numFmtId="0" fontId="27" fillId="11" borderId="12" xfId="0" applyFont="1" applyFill="1" applyBorder="1" applyAlignment="1">
      <alignment horizontal="center"/>
    </xf>
    <xf numFmtId="0" fontId="28" fillId="11" borderId="10" xfId="0" applyFont="1" applyFill="1" applyBorder="1" applyAlignment="1">
      <alignment horizontal="center"/>
    </xf>
    <xf numFmtId="0" fontId="27" fillId="11" borderId="13" xfId="0" applyFont="1" applyFill="1" applyBorder="1" applyAlignment="1">
      <alignment horizontal="center"/>
    </xf>
    <xf numFmtId="0" fontId="21" fillId="11" borderId="8" xfId="0" applyFont="1" applyFill="1" applyBorder="1"/>
    <xf numFmtId="0" fontId="21" fillId="11" borderId="15" xfId="0" applyFont="1" applyFill="1" applyBorder="1"/>
    <xf numFmtId="0" fontId="27" fillId="11" borderId="12" xfId="0" applyFont="1" applyFill="1" applyBorder="1" applyAlignment="1">
      <alignment horizontal="center" vertical="top"/>
    </xf>
    <xf numFmtId="0" fontId="28" fillId="11" borderId="10" xfId="0" applyFont="1" applyFill="1" applyBorder="1" applyAlignment="1">
      <alignment horizontal="center" vertical="top"/>
    </xf>
    <xf numFmtId="0" fontId="27" fillId="11" borderId="13" xfId="0" applyFont="1" applyFill="1" applyBorder="1" applyAlignment="1">
      <alignment horizontal="center" vertical="top"/>
    </xf>
    <xf numFmtId="0" fontId="28" fillId="11" borderId="12" xfId="0" applyFont="1" applyFill="1" applyBorder="1" applyAlignment="1">
      <alignment horizontal="center"/>
    </xf>
    <xf numFmtId="0" fontId="28" fillId="11" borderId="13" xfId="0" applyFont="1" applyFill="1" applyBorder="1" applyAlignment="1">
      <alignment horizontal="center"/>
    </xf>
    <xf numFmtId="8" fontId="31" fillId="12" borderId="0" xfId="0" applyNumberFormat="1" applyFont="1" applyFill="1" applyBorder="1" applyAlignment="1">
      <alignment horizontal="left"/>
    </xf>
    <xf numFmtId="0" fontId="22" fillId="12" borderId="16" xfId="0" applyFont="1" applyFill="1" applyBorder="1" applyAlignment="1">
      <alignment horizontal="center"/>
    </xf>
    <xf numFmtId="0" fontId="36" fillId="14" borderId="0" xfId="0" applyFont="1" applyFill="1" applyAlignment="1">
      <alignment horizontal="center"/>
    </xf>
    <xf numFmtId="0" fontId="32" fillId="14" borderId="0" xfId="0" applyFont="1" applyFill="1" applyAlignment="1">
      <alignment horizontal="left"/>
    </xf>
    <xf numFmtId="0" fontId="36" fillId="14" borderId="0" xfId="0" applyFont="1" applyFill="1"/>
    <xf numFmtId="8" fontId="0" fillId="10" borderId="4" xfId="0" applyNumberFormat="1" applyFill="1" applyBorder="1"/>
    <xf numFmtId="15" fontId="0" fillId="0" borderId="0" xfId="0" applyNumberFormat="1"/>
    <xf numFmtId="15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5" fontId="0" fillId="0" borderId="3" xfId="0" applyNumberFormat="1" applyFont="1" applyBorder="1" applyProtection="1">
      <protection locked="0"/>
    </xf>
    <xf numFmtId="15" fontId="0" fillId="0" borderId="3" xfId="0" applyNumberFormat="1" applyBorder="1" applyProtection="1">
      <protection locked="0"/>
    </xf>
    <xf numFmtId="8" fontId="0" fillId="0" borderId="3" xfId="0" applyNumberFormat="1" applyBorder="1" applyProtection="1">
      <protection locked="0"/>
    </xf>
    <xf numFmtId="15" fontId="0" fillId="0" borderId="0" xfId="0" applyNumberFormat="1" applyBorder="1"/>
    <xf numFmtId="7" fontId="0" fillId="0" borderId="0" xfId="0" applyNumberFormat="1" applyProtection="1"/>
    <xf numFmtId="0" fontId="38" fillId="0" borderId="0" xfId="0" applyFont="1"/>
    <xf numFmtId="15" fontId="0" fillId="15" borderId="2" xfId="0" applyNumberFormat="1" applyFill="1" applyBorder="1"/>
    <xf numFmtId="0" fontId="3" fillId="15" borderId="4" xfId="0" applyFont="1" applyFill="1" applyBorder="1" applyAlignment="1">
      <alignment horizontal="right"/>
    </xf>
    <xf numFmtId="15" fontId="3" fillId="15" borderId="2" xfId="0" applyNumberFormat="1" applyFont="1" applyFill="1" applyBorder="1"/>
    <xf numFmtId="0" fontId="3" fillId="15" borderId="2" xfId="0" applyFont="1" applyFill="1" applyBorder="1"/>
    <xf numFmtId="0" fontId="9" fillId="16" borderId="18" xfId="0" applyFont="1" applyFill="1" applyBorder="1"/>
    <xf numFmtId="0" fontId="9" fillId="16" borderId="9" xfId="0" applyFont="1" applyFill="1" applyBorder="1"/>
    <xf numFmtId="0" fontId="9" fillId="16" borderId="19" xfId="0" applyFont="1" applyFill="1" applyBorder="1"/>
    <xf numFmtId="0" fontId="0" fillId="12" borderId="0" xfId="0" applyFill="1"/>
    <xf numFmtId="0" fontId="9" fillId="12" borderId="0" xfId="0" applyFont="1" applyFill="1" applyBorder="1"/>
    <xf numFmtId="0" fontId="4" fillId="0" borderId="16" xfId="0" applyFont="1" applyBorder="1" applyAlignment="1">
      <alignment horizontal="left"/>
    </xf>
    <xf numFmtId="0" fontId="0" fillId="0" borderId="17" xfId="0" applyBorder="1" applyProtection="1"/>
    <xf numFmtId="0" fontId="3" fillId="0" borderId="16" xfId="0" applyFont="1" applyBorder="1" applyAlignment="1">
      <alignment horizontal="left"/>
    </xf>
    <xf numFmtId="15" fontId="4" fillId="0" borderId="0" xfId="0" applyNumberFormat="1" applyFont="1" applyBorder="1" applyAlignment="1" applyProtection="1">
      <alignment horizontal="center"/>
    </xf>
    <xf numFmtId="0" fontId="4" fillId="0" borderId="17" xfId="0" applyFont="1" applyBorder="1" applyProtection="1"/>
    <xf numFmtId="15" fontId="4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 applyProtection="1">
      <alignment horizontal="centerContinuous" vertical="center"/>
    </xf>
    <xf numFmtId="15" fontId="0" fillId="0" borderId="21" xfId="0" applyNumberFormat="1" applyFont="1" applyBorder="1" applyProtection="1">
      <protection locked="0"/>
    </xf>
    <xf numFmtId="8" fontId="0" fillId="0" borderId="0" xfId="0" applyNumberFormat="1" applyBorder="1"/>
    <xf numFmtId="8" fontId="0" fillId="0" borderId="22" xfId="0" applyNumberFormat="1" applyBorder="1"/>
    <xf numFmtId="15" fontId="0" fillId="0" borderId="21" xfId="0" applyNumberFormat="1" applyBorder="1" applyProtection="1">
      <protection locked="0"/>
    </xf>
    <xf numFmtId="15" fontId="0" fillId="15" borderId="23" xfId="0" applyNumberFormat="1" applyFill="1" applyBorder="1"/>
    <xf numFmtId="7" fontId="0" fillId="15" borderId="22" xfId="0" applyNumberFormat="1" applyFill="1" applyBorder="1" applyProtection="1"/>
    <xf numFmtId="0" fontId="0" fillId="15" borderId="24" xfId="0" applyFill="1" applyBorder="1"/>
    <xf numFmtId="0" fontId="0" fillId="15" borderId="8" xfId="0" applyFill="1" applyBorder="1"/>
    <xf numFmtId="15" fontId="3" fillId="15" borderId="25" xfId="0" applyNumberFormat="1" applyFont="1" applyFill="1" applyBorder="1" applyAlignment="1">
      <alignment horizontal="right"/>
    </xf>
    <xf numFmtId="7" fontId="0" fillId="15" borderId="26" xfId="0" applyNumberFormat="1" applyFill="1" applyBorder="1" applyProtection="1"/>
    <xf numFmtId="0" fontId="4" fillId="0" borderId="12" xfId="0" applyFont="1" applyBorder="1" applyAlignment="1">
      <alignment horizontal="left"/>
    </xf>
    <xf numFmtId="15" fontId="0" fillId="0" borderId="10" xfId="0" applyNumberFormat="1" applyBorder="1"/>
    <xf numFmtId="0" fontId="0" fillId="0" borderId="10" xfId="0" applyBorder="1"/>
    <xf numFmtId="0" fontId="0" fillId="0" borderId="13" xfId="0" applyBorder="1" applyProtection="1"/>
    <xf numFmtId="15" fontId="0" fillId="0" borderId="14" xfId="0" applyNumberFormat="1" applyBorder="1"/>
    <xf numFmtId="15" fontId="0" fillId="0" borderId="8" xfId="0" applyNumberFormat="1" applyBorder="1"/>
    <xf numFmtId="0" fontId="0" fillId="0" borderId="15" xfId="0" applyBorder="1" applyProtection="1"/>
    <xf numFmtId="15" fontId="0" fillId="17" borderId="16" xfId="0" applyNumberFormat="1" applyFill="1" applyBorder="1"/>
    <xf numFmtId="15" fontId="0" fillId="17" borderId="0" xfId="0" applyNumberFormat="1" applyFill="1" applyBorder="1"/>
    <xf numFmtId="0" fontId="3" fillId="17" borderId="0" xfId="0" applyFont="1" applyFill="1" applyBorder="1"/>
    <xf numFmtId="7" fontId="0" fillId="17" borderId="17" xfId="0" applyNumberFormat="1" applyFill="1" applyBorder="1" applyProtection="1"/>
    <xf numFmtId="0" fontId="39" fillId="16" borderId="3" xfId="1" applyFont="1" applyFill="1" applyBorder="1" applyAlignment="1">
      <alignment horizontal="left" wrapText="1"/>
    </xf>
    <xf numFmtId="0" fontId="39" fillId="16" borderId="22" xfId="2" applyFont="1" applyFill="1" applyBorder="1"/>
    <xf numFmtId="0" fontId="9" fillId="0" borderId="0" xfId="0" applyFont="1" applyAlignment="1">
      <alignment horizontal="left"/>
    </xf>
    <xf numFmtId="0" fontId="9" fillId="0" borderId="20" xfId="0" applyFont="1" applyBorder="1" applyAlignment="1">
      <alignment horizontal="left"/>
    </xf>
    <xf numFmtId="15" fontId="9" fillId="0" borderId="0" xfId="0" applyNumberFormat="1" applyFont="1" applyFill="1" applyBorder="1" applyAlignment="1">
      <alignment horizontal="left"/>
    </xf>
    <xf numFmtId="15" fontId="9" fillId="0" borderId="0" xfId="0" applyNumberFormat="1" applyFont="1" applyBorder="1" applyAlignment="1">
      <alignment horizontal="right"/>
    </xf>
    <xf numFmtId="0" fontId="0" fillId="0" borderId="0" xfId="0" applyAlignment="1"/>
    <xf numFmtId="0" fontId="9" fillId="13" borderId="18" xfId="0" applyFont="1" applyFill="1" applyBorder="1" applyAlignment="1">
      <alignment horizontal="left"/>
    </xf>
    <xf numFmtId="0" fontId="9" fillId="13" borderId="9" xfId="0" applyFont="1" applyFill="1" applyBorder="1" applyAlignment="1">
      <alignment horizontal="left"/>
    </xf>
    <xf numFmtId="0" fontId="9" fillId="13" borderId="19" xfId="0" applyFont="1" applyFill="1" applyBorder="1" applyAlignment="1">
      <alignment horizontal="left"/>
    </xf>
    <xf numFmtId="15" fontId="3" fillId="15" borderId="18" xfId="0" applyNumberFormat="1" applyFont="1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0" fillId="15" borderId="19" xfId="0" applyFill="1" applyBorder="1" applyAlignment="1">
      <alignment horizontal="center"/>
    </xf>
    <xf numFmtId="15" fontId="3" fillId="13" borderId="18" xfId="0" applyNumberFormat="1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19" xfId="0" applyFill="1" applyBorder="1" applyAlignment="1">
      <alignment horizontal="center"/>
    </xf>
  </cellXfs>
  <cellStyles count="3">
    <cellStyle name="Normal" xfId="0" builtinId="0"/>
    <cellStyle name="Normal 11 2" xfId="2"/>
    <cellStyle name="Normal 15" xfId="1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AFC%20AUDITs%20%20-%20FEE%20WITHHOLD_FEE%20RETRO%20(EWJ)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hold-Release Memo"/>
      <sheetName val="Fee - Withhold"/>
      <sheetName val="Fee - Retro"/>
      <sheetName val="Extended WH &amp; Retro Wkshee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workbookViewId="0">
      <selection activeCell="F97" sqref="F97"/>
    </sheetView>
  </sheetViews>
  <sheetFormatPr defaultRowHeight="12.75" x14ac:dyDescent="0.2"/>
  <cols>
    <col min="1" max="1" width="8.140625" customWidth="1"/>
    <col min="2" max="2" width="23" bestFit="1" customWidth="1"/>
    <col min="4" max="4" width="12.85546875" bestFit="1" customWidth="1"/>
    <col min="5" max="5" width="3.5703125" customWidth="1"/>
    <col min="6" max="6" width="14.140625" customWidth="1"/>
    <col min="7" max="7" width="17.140625" customWidth="1"/>
    <col min="8" max="8" width="12.140625" customWidth="1"/>
  </cols>
  <sheetData>
    <row r="1" spans="1:10" ht="15" x14ac:dyDescent="0.25">
      <c r="A1" s="70"/>
      <c r="B1" s="71" t="s">
        <v>19</v>
      </c>
      <c r="C1" s="70"/>
      <c r="D1" s="70"/>
      <c r="E1" s="72"/>
      <c r="F1" s="70"/>
      <c r="G1" s="70"/>
    </row>
    <row r="2" spans="1:10" ht="15.75" customHeight="1" x14ac:dyDescent="0.25">
      <c r="A2" s="71" t="s">
        <v>20</v>
      </c>
      <c r="B2" s="73" t="s">
        <v>106</v>
      </c>
      <c r="C2" s="70"/>
      <c r="D2" s="70"/>
      <c r="E2" s="70"/>
      <c r="F2" s="70"/>
      <c r="G2" s="70"/>
    </row>
    <row r="3" spans="1:10" ht="15.75" customHeight="1" x14ac:dyDescent="0.25">
      <c r="A3" s="71" t="s">
        <v>21</v>
      </c>
      <c r="B3" s="73" t="s">
        <v>107</v>
      </c>
      <c r="C3" s="70"/>
      <c r="D3" s="70"/>
      <c r="E3" s="70"/>
      <c r="F3" s="70"/>
      <c r="G3" s="70"/>
    </row>
    <row r="4" spans="1:10" ht="15.75" customHeight="1" x14ac:dyDescent="0.25">
      <c r="A4" s="71" t="s">
        <v>22</v>
      </c>
      <c r="B4" s="132"/>
      <c r="C4" s="70"/>
      <c r="D4" s="70"/>
      <c r="E4" s="70"/>
      <c r="F4" s="70"/>
      <c r="G4" s="70"/>
    </row>
    <row r="5" spans="1:10" ht="15.75" customHeight="1" thickBot="1" x14ac:dyDescent="0.3">
      <c r="A5" s="71" t="s">
        <v>23</v>
      </c>
      <c r="B5" s="73" t="s">
        <v>24</v>
      </c>
      <c r="C5" s="70"/>
      <c r="D5" s="70"/>
      <c r="E5" s="70"/>
      <c r="F5" s="70"/>
      <c r="G5" s="70"/>
    </row>
    <row r="6" spans="1:10" ht="20.25" customHeight="1" x14ac:dyDescent="0.25">
      <c r="A6" s="130"/>
      <c r="B6" s="120" t="s">
        <v>25</v>
      </c>
      <c r="C6" s="103"/>
      <c r="D6" s="115"/>
      <c r="E6" s="115"/>
      <c r="F6" s="121"/>
      <c r="G6" s="128"/>
    </row>
    <row r="7" spans="1:10" ht="15.75" customHeight="1" x14ac:dyDescent="0.25">
      <c r="A7" s="131"/>
      <c r="B7" s="122" t="s">
        <v>4</v>
      </c>
      <c r="C7" s="75"/>
      <c r="D7" s="114"/>
      <c r="E7" s="114"/>
      <c r="F7" s="123"/>
      <c r="G7" s="129"/>
    </row>
    <row r="8" spans="1:10" ht="15.75" customHeight="1" x14ac:dyDescent="0.25">
      <c r="A8" s="131"/>
      <c r="B8" s="122" t="s">
        <v>26</v>
      </c>
      <c r="C8" s="75"/>
      <c r="D8" s="111" t="s">
        <v>27</v>
      </c>
      <c r="E8" s="111"/>
      <c r="F8" s="105"/>
      <c r="G8" s="129"/>
    </row>
    <row r="9" spans="1:10" ht="15.75" customHeight="1" x14ac:dyDescent="0.25">
      <c r="A9" s="131"/>
      <c r="B9" s="122" t="s">
        <v>28</v>
      </c>
      <c r="C9" s="75"/>
      <c r="D9" s="111" t="s">
        <v>29</v>
      </c>
      <c r="E9" s="111"/>
      <c r="F9" s="105"/>
      <c r="G9" s="129"/>
    </row>
    <row r="10" spans="1:10" ht="15.75" customHeight="1" thickBot="1" x14ac:dyDescent="0.3">
      <c r="A10" s="131"/>
      <c r="B10" s="104"/>
      <c r="C10" s="75"/>
      <c r="D10" s="75"/>
      <c r="E10" s="75"/>
      <c r="F10" s="105"/>
      <c r="G10" s="129"/>
    </row>
    <row r="11" spans="1:10" ht="15.75" customHeight="1" x14ac:dyDescent="0.25">
      <c r="A11" s="131"/>
      <c r="B11" s="120" t="s">
        <v>84</v>
      </c>
      <c r="C11" s="103"/>
      <c r="D11" s="115"/>
      <c r="E11" s="115"/>
      <c r="F11" s="121"/>
      <c r="G11" s="129"/>
      <c r="J11" s="43"/>
    </row>
    <row r="12" spans="1:10" ht="15.75" customHeight="1" x14ac:dyDescent="0.25">
      <c r="A12" s="131"/>
      <c r="B12" s="122" t="s">
        <v>30</v>
      </c>
      <c r="C12" s="75"/>
      <c r="D12" s="114"/>
      <c r="E12" s="114"/>
      <c r="F12" s="123"/>
      <c r="G12" s="129"/>
    </row>
    <row r="13" spans="1:10" ht="15.75" customHeight="1" x14ac:dyDescent="0.25">
      <c r="A13" s="131"/>
      <c r="B13" s="104"/>
      <c r="C13" s="75"/>
      <c r="D13" s="114"/>
      <c r="E13" s="114"/>
      <c r="F13" s="123"/>
      <c r="G13" s="129"/>
    </row>
    <row r="14" spans="1:10" ht="15.75" customHeight="1" x14ac:dyDescent="0.25">
      <c r="A14" s="131"/>
      <c r="B14" s="104"/>
      <c r="C14" s="75"/>
      <c r="D14" s="114" t="s">
        <v>51</v>
      </c>
      <c r="E14" s="114"/>
      <c r="F14" s="123"/>
      <c r="G14" s="129"/>
    </row>
    <row r="15" spans="1:10" ht="15.75" customHeight="1" x14ac:dyDescent="0.25">
      <c r="A15" s="131"/>
      <c r="B15" s="124" t="s">
        <v>44</v>
      </c>
      <c r="C15" s="75"/>
      <c r="D15" s="196" t="s">
        <v>102</v>
      </c>
      <c r="E15" s="114"/>
      <c r="F15" s="123"/>
      <c r="G15" s="129"/>
    </row>
    <row r="16" spans="1:10" ht="15.75" customHeight="1" thickBot="1" x14ac:dyDescent="0.3">
      <c r="A16" s="131"/>
      <c r="B16" s="125" t="s">
        <v>31</v>
      </c>
      <c r="C16" s="74"/>
      <c r="D16" s="197" t="s">
        <v>105</v>
      </c>
      <c r="E16" s="126"/>
      <c r="F16" s="127"/>
      <c r="G16" s="129"/>
    </row>
    <row r="17" spans="1:10" ht="15.75" hidden="1" customHeight="1" x14ac:dyDescent="0.25">
      <c r="A17" s="131"/>
      <c r="B17" s="120" t="s">
        <v>85</v>
      </c>
      <c r="C17" s="103"/>
      <c r="D17" s="115" t="s">
        <v>51</v>
      </c>
      <c r="E17" s="115"/>
      <c r="F17" s="121"/>
      <c r="G17" s="129"/>
      <c r="J17" s="43"/>
    </row>
    <row r="18" spans="1:10" ht="15.75" hidden="1" customHeight="1" x14ac:dyDescent="0.25">
      <c r="A18" s="131"/>
      <c r="B18" s="122" t="s">
        <v>30</v>
      </c>
      <c r="C18" s="75"/>
      <c r="D18" s="114" t="s">
        <v>51</v>
      </c>
      <c r="E18" s="114"/>
      <c r="F18" s="123"/>
      <c r="G18" s="129"/>
    </row>
    <row r="19" spans="1:10" ht="15.75" hidden="1" customHeight="1" x14ac:dyDescent="0.25">
      <c r="A19" s="131"/>
      <c r="B19" s="104"/>
      <c r="C19" s="75"/>
      <c r="D19" s="114" t="s">
        <v>51</v>
      </c>
      <c r="E19" s="114"/>
      <c r="F19" s="123"/>
      <c r="G19" s="129"/>
    </row>
    <row r="20" spans="1:10" ht="15.75" hidden="1" customHeight="1" x14ac:dyDescent="0.25">
      <c r="A20" s="131"/>
      <c r="B20" s="104"/>
      <c r="C20" s="75"/>
      <c r="D20" s="114" t="s">
        <v>51</v>
      </c>
      <c r="E20" s="114"/>
      <c r="F20" s="123"/>
      <c r="G20" s="129"/>
    </row>
    <row r="21" spans="1:10" ht="15.75" hidden="1" customHeight="1" x14ac:dyDescent="0.25">
      <c r="A21" s="131"/>
      <c r="B21" s="124" t="s">
        <v>44</v>
      </c>
      <c r="C21" s="75"/>
      <c r="D21" s="114" t="s">
        <v>51</v>
      </c>
      <c r="E21" s="114"/>
      <c r="F21" s="123"/>
      <c r="G21" s="129"/>
    </row>
    <row r="22" spans="1:10" ht="15.75" hidden="1" customHeight="1" thickBot="1" x14ac:dyDescent="0.3">
      <c r="A22" s="131"/>
      <c r="B22" s="125" t="s">
        <v>31</v>
      </c>
      <c r="C22" s="74"/>
      <c r="D22" s="126" t="s">
        <v>51</v>
      </c>
      <c r="E22" s="126"/>
      <c r="F22" s="127"/>
      <c r="G22" s="129"/>
    </row>
    <row r="23" spans="1:10" ht="19.5" customHeight="1" thickBot="1" x14ac:dyDescent="0.3">
      <c r="A23" s="116"/>
      <c r="B23" s="77" t="s">
        <v>45</v>
      </c>
      <c r="C23" s="78"/>
      <c r="D23" s="78"/>
      <c r="E23" s="78"/>
      <c r="F23" s="78"/>
      <c r="G23" s="117"/>
    </row>
    <row r="24" spans="1:10" ht="15.75" customHeight="1" x14ac:dyDescent="0.25">
      <c r="A24" s="134"/>
      <c r="B24" s="135"/>
      <c r="C24" s="135" t="s">
        <v>62</v>
      </c>
      <c r="D24" s="135"/>
      <c r="E24" s="135"/>
      <c r="F24" s="135"/>
      <c r="G24" s="136"/>
    </row>
    <row r="25" spans="1:10" ht="15.75" customHeight="1" x14ac:dyDescent="0.25">
      <c r="A25" s="106" t="s">
        <v>32</v>
      </c>
      <c r="B25" s="84" t="s">
        <v>35</v>
      </c>
      <c r="C25" s="85"/>
      <c r="D25" s="85"/>
      <c r="E25" s="85"/>
      <c r="F25" s="85"/>
      <c r="G25" s="87"/>
      <c r="H25" s="57"/>
      <c r="I25" s="57"/>
      <c r="J25" s="57"/>
    </row>
    <row r="26" spans="1:10" ht="15.75" customHeight="1" x14ac:dyDescent="0.25">
      <c r="A26" s="107"/>
      <c r="B26" s="84" t="s">
        <v>36</v>
      </c>
      <c r="C26" s="85"/>
      <c r="D26" s="85"/>
      <c r="E26" s="85"/>
      <c r="F26" s="69"/>
      <c r="G26" s="86" t="s">
        <v>38</v>
      </c>
      <c r="H26" s="57"/>
      <c r="I26" s="57"/>
      <c r="J26" s="57"/>
    </row>
    <row r="27" spans="1:10" ht="15.75" customHeight="1" x14ac:dyDescent="0.25">
      <c r="A27" s="107"/>
      <c r="B27" s="84" t="s">
        <v>42</v>
      </c>
      <c r="C27" s="85"/>
      <c r="D27" s="85"/>
      <c r="E27" s="85"/>
      <c r="F27" s="85"/>
      <c r="G27" s="87"/>
      <c r="H27" s="57"/>
      <c r="I27" s="57"/>
      <c r="J27" s="57"/>
    </row>
    <row r="28" spans="1:10" ht="15.75" customHeight="1" thickBot="1" x14ac:dyDescent="0.3">
      <c r="A28" s="108"/>
      <c r="B28" s="109" t="s">
        <v>37</v>
      </c>
      <c r="C28" s="74"/>
      <c r="D28" s="74"/>
      <c r="E28" s="74"/>
      <c r="F28" s="74"/>
      <c r="G28" s="110"/>
    </row>
    <row r="29" spans="1:10" ht="15.75" thickBot="1" x14ac:dyDescent="0.3">
      <c r="A29" s="76"/>
      <c r="B29" s="137"/>
      <c r="C29" s="137"/>
      <c r="D29" s="137"/>
      <c r="E29" s="137"/>
      <c r="F29" s="137"/>
      <c r="G29" s="138"/>
    </row>
    <row r="30" spans="1:10" ht="15.75" hidden="1" customHeight="1" thickBot="1" x14ac:dyDescent="0.3">
      <c r="A30" s="134"/>
      <c r="B30" s="135"/>
      <c r="C30" s="135" t="s">
        <v>39</v>
      </c>
      <c r="D30" s="135"/>
      <c r="E30" s="135"/>
      <c r="F30" s="135"/>
      <c r="G30" s="136"/>
    </row>
    <row r="31" spans="1:10" ht="15.75" hidden="1" customHeight="1" x14ac:dyDescent="0.25">
      <c r="A31" s="79">
        <v>2</v>
      </c>
      <c r="B31" s="80" t="s">
        <v>35</v>
      </c>
      <c r="C31" s="81"/>
      <c r="D31" s="81"/>
      <c r="E31" s="81"/>
      <c r="F31" s="81"/>
      <c r="G31" s="82"/>
      <c r="H31" s="57"/>
      <c r="I31" s="57"/>
      <c r="J31" s="57"/>
    </row>
    <row r="32" spans="1:10" ht="15.75" hidden="1" customHeight="1" x14ac:dyDescent="0.25">
      <c r="A32" s="83"/>
      <c r="B32" s="84" t="s">
        <v>36</v>
      </c>
      <c r="C32" s="85"/>
      <c r="D32" s="85"/>
      <c r="E32" s="85"/>
      <c r="F32" s="69">
        <f>'[1]Fee - Withhold'!E53</f>
        <v>0</v>
      </c>
      <c r="G32" s="86" t="s">
        <v>38</v>
      </c>
      <c r="H32" s="57"/>
      <c r="I32" s="57"/>
      <c r="J32" s="57"/>
    </row>
    <row r="33" spans="1:10" ht="15.75" hidden="1" customHeight="1" x14ac:dyDescent="0.25">
      <c r="A33" s="83"/>
      <c r="B33" s="84" t="s">
        <v>42</v>
      </c>
      <c r="C33" s="85"/>
      <c r="D33" s="85"/>
      <c r="E33" s="85"/>
      <c r="F33" s="85"/>
      <c r="G33" s="87"/>
      <c r="H33" s="57"/>
      <c r="I33" s="57"/>
      <c r="J33" s="57"/>
    </row>
    <row r="34" spans="1:10" ht="15.75" hidden="1" customHeight="1" x14ac:dyDescent="0.25">
      <c r="A34" s="83"/>
      <c r="B34" s="84" t="s">
        <v>46</v>
      </c>
      <c r="C34" s="85"/>
      <c r="D34" s="85"/>
      <c r="E34" s="85"/>
      <c r="F34" s="85"/>
      <c r="G34" s="87"/>
      <c r="H34" s="57"/>
      <c r="I34" s="57"/>
      <c r="J34" s="57"/>
    </row>
    <row r="35" spans="1:10" ht="15.75" hidden="1" customHeight="1" x14ac:dyDescent="0.25">
      <c r="A35" s="83"/>
      <c r="B35" s="84" t="s">
        <v>47</v>
      </c>
      <c r="C35" s="85"/>
      <c r="D35" s="85"/>
      <c r="E35" s="85"/>
      <c r="F35" s="85"/>
      <c r="G35" s="87"/>
      <c r="H35" s="57"/>
      <c r="I35" s="57"/>
      <c r="J35" s="57"/>
    </row>
    <row r="36" spans="1:10" ht="15.75" hidden="1" customHeight="1" thickBot="1" x14ac:dyDescent="0.3">
      <c r="A36" s="88"/>
      <c r="B36" s="89" t="s">
        <v>48</v>
      </c>
      <c r="C36" s="90"/>
      <c r="D36" s="90"/>
      <c r="E36" s="90"/>
      <c r="F36" s="90"/>
      <c r="G36" s="91"/>
    </row>
    <row r="37" spans="1:10" ht="15.75" hidden="1" thickBot="1" x14ac:dyDescent="0.3">
      <c r="A37" s="76"/>
      <c r="B37" s="137"/>
      <c r="C37" s="137"/>
      <c r="D37" s="137"/>
      <c r="E37" s="137"/>
      <c r="F37" s="137"/>
      <c r="G37" s="138"/>
    </row>
    <row r="38" spans="1:10" s="133" customFormat="1" ht="15.75" hidden="1" customHeight="1" thickBot="1" x14ac:dyDescent="0.25">
      <c r="A38" s="139"/>
      <c r="B38" s="140"/>
      <c r="C38" s="140" t="s">
        <v>53</v>
      </c>
      <c r="D38" s="140"/>
      <c r="E38" s="140"/>
      <c r="F38" s="140"/>
      <c r="G38" s="141"/>
    </row>
    <row r="39" spans="1:10" ht="15.75" hidden="1" customHeight="1" x14ac:dyDescent="0.25">
      <c r="A39" s="79">
        <v>3</v>
      </c>
      <c r="B39" s="80" t="s">
        <v>54</v>
      </c>
      <c r="C39" s="81"/>
      <c r="D39" s="81"/>
      <c r="E39" s="81"/>
      <c r="F39" s="81"/>
      <c r="G39" s="82"/>
      <c r="H39" s="57"/>
      <c r="I39" s="57"/>
      <c r="J39" s="57"/>
    </row>
    <row r="40" spans="1:10" ht="15.75" hidden="1" customHeight="1" x14ac:dyDescent="0.25">
      <c r="A40" s="83"/>
      <c r="B40" s="84" t="s">
        <v>55</v>
      </c>
      <c r="C40" s="85"/>
      <c r="D40" s="85"/>
      <c r="E40" s="85"/>
      <c r="F40" s="69"/>
      <c r="G40" s="86"/>
      <c r="H40" s="57"/>
      <c r="I40" s="57"/>
      <c r="J40" s="57"/>
    </row>
    <row r="41" spans="1:10" ht="15.75" hidden="1" customHeight="1" x14ac:dyDescent="0.25">
      <c r="A41" s="83"/>
      <c r="B41" s="84" t="s">
        <v>73</v>
      </c>
      <c r="C41" s="85"/>
      <c r="D41" s="85"/>
      <c r="E41" s="85"/>
      <c r="F41" s="85"/>
      <c r="G41" s="87"/>
      <c r="H41" s="57"/>
      <c r="I41" s="57"/>
      <c r="J41" s="57"/>
    </row>
    <row r="42" spans="1:10" ht="15.75" hidden="1" customHeight="1" x14ac:dyDescent="0.25">
      <c r="A42" s="83"/>
      <c r="B42" s="84" t="s">
        <v>56</v>
      </c>
      <c r="C42" s="85"/>
      <c r="D42" s="85"/>
      <c r="E42" s="85"/>
      <c r="F42" s="85"/>
      <c r="G42" s="87"/>
      <c r="H42" s="57"/>
      <c r="I42" s="57"/>
      <c r="J42" s="57"/>
    </row>
    <row r="43" spans="1:10" ht="15.75" hidden="1" customHeight="1" x14ac:dyDescent="0.25">
      <c r="A43" s="83"/>
      <c r="B43" s="84" t="s">
        <v>57</v>
      </c>
      <c r="C43" s="85"/>
      <c r="D43" s="85"/>
      <c r="E43" s="85"/>
      <c r="F43" s="85"/>
      <c r="G43" s="87"/>
      <c r="H43" s="57"/>
      <c r="I43" s="57"/>
      <c r="J43" s="57"/>
    </row>
    <row r="44" spans="1:10" ht="15.75" hidden="1" thickBot="1" x14ac:dyDescent="0.3">
      <c r="A44" s="76"/>
      <c r="B44" s="137"/>
      <c r="C44" s="137"/>
      <c r="D44" s="137"/>
      <c r="E44" s="137"/>
      <c r="F44" s="137"/>
      <c r="G44" s="138"/>
    </row>
    <row r="45" spans="1:10" s="133" customFormat="1" ht="15.75" hidden="1" customHeight="1" thickBot="1" x14ac:dyDescent="0.25">
      <c r="A45" s="139"/>
      <c r="B45" s="140"/>
      <c r="C45" s="140" t="s">
        <v>63</v>
      </c>
      <c r="D45" s="140"/>
      <c r="E45" s="140"/>
      <c r="F45" s="140"/>
      <c r="G45" s="141"/>
    </row>
    <row r="46" spans="1:10" ht="15.75" hidden="1" customHeight="1" x14ac:dyDescent="0.25">
      <c r="A46" s="79">
        <v>4</v>
      </c>
      <c r="B46" s="80" t="s">
        <v>33</v>
      </c>
      <c r="C46" s="81"/>
      <c r="D46" s="81"/>
      <c r="E46" s="81"/>
      <c r="F46" s="81"/>
      <c r="G46" s="82"/>
    </row>
    <row r="47" spans="1:10" ht="15.75" hidden="1" thickBot="1" x14ac:dyDescent="0.3">
      <c r="A47" s="95"/>
      <c r="B47" s="96" t="s">
        <v>72</v>
      </c>
      <c r="C47" s="90"/>
      <c r="D47" s="90"/>
      <c r="E47" s="90"/>
      <c r="F47" s="90"/>
      <c r="G47" s="91"/>
    </row>
    <row r="48" spans="1:10" ht="15.75" hidden="1" thickBot="1" x14ac:dyDescent="0.3">
      <c r="A48" s="76"/>
      <c r="B48" s="137"/>
      <c r="C48" s="137"/>
      <c r="D48" s="137"/>
      <c r="E48" s="137"/>
      <c r="F48" s="137"/>
      <c r="G48" s="138"/>
    </row>
    <row r="49" spans="1:10" s="133" customFormat="1" ht="15.75" hidden="1" customHeight="1" thickBot="1" x14ac:dyDescent="0.25">
      <c r="A49" s="139"/>
      <c r="B49" s="140"/>
      <c r="C49" s="140" t="s">
        <v>64</v>
      </c>
      <c r="D49" s="140"/>
      <c r="E49" s="140"/>
      <c r="F49" s="140"/>
      <c r="G49" s="141"/>
    </row>
    <row r="50" spans="1:10" ht="15.75" hidden="1" customHeight="1" x14ac:dyDescent="0.25">
      <c r="A50" s="79">
        <v>5</v>
      </c>
      <c r="B50" s="80" t="s">
        <v>33</v>
      </c>
      <c r="C50" s="81"/>
      <c r="D50" s="81"/>
      <c r="E50" s="81"/>
      <c r="F50" s="81"/>
      <c r="G50" s="82"/>
      <c r="H50" s="57"/>
    </row>
    <row r="51" spans="1:10" ht="15.75" hidden="1" customHeight="1" thickBot="1" x14ac:dyDescent="0.3">
      <c r="A51" s="97"/>
      <c r="B51" s="84" t="s">
        <v>103</v>
      </c>
      <c r="C51" s="85"/>
      <c r="D51" s="85"/>
      <c r="E51" s="85"/>
      <c r="F51" s="85"/>
      <c r="G51" s="87"/>
      <c r="H51" s="57"/>
    </row>
    <row r="52" spans="1:10" ht="15.75" hidden="1" customHeight="1" thickBot="1" x14ac:dyDescent="0.3">
      <c r="A52" s="95"/>
      <c r="B52" s="98" t="s">
        <v>104</v>
      </c>
      <c r="C52" s="99"/>
      <c r="D52" s="99"/>
      <c r="E52" s="99"/>
      <c r="F52" s="100"/>
      <c r="G52" s="91"/>
      <c r="H52" s="57"/>
    </row>
    <row r="53" spans="1:10" ht="15.75" hidden="1" thickBot="1" x14ac:dyDescent="0.3">
      <c r="A53" s="76"/>
      <c r="B53" s="137"/>
      <c r="C53" s="137"/>
      <c r="D53" s="137"/>
      <c r="E53" s="137"/>
      <c r="F53" s="137"/>
      <c r="G53" s="138"/>
    </row>
    <row r="54" spans="1:10" ht="15.75" hidden="1" customHeight="1" thickBot="1" x14ac:dyDescent="0.25">
      <c r="A54" s="142"/>
      <c r="B54" s="135"/>
      <c r="C54" s="135" t="s">
        <v>40</v>
      </c>
      <c r="D54" s="135"/>
      <c r="E54" s="135"/>
      <c r="F54" s="135"/>
      <c r="G54" s="143"/>
    </row>
    <row r="55" spans="1:10" ht="15.75" hidden="1" customHeight="1" x14ac:dyDescent="0.25">
      <c r="A55" s="79">
        <v>6</v>
      </c>
      <c r="B55" s="80" t="s">
        <v>68</v>
      </c>
      <c r="C55" s="81"/>
      <c r="D55" s="81"/>
      <c r="E55" s="81"/>
      <c r="F55" s="81"/>
      <c r="G55" s="82"/>
      <c r="H55" s="57"/>
      <c r="I55" s="57"/>
      <c r="J55" s="57"/>
    </row>
    <row r="56" spans="1:10" ht="15.75" hidden="1" customHeight="1" x14ac:dyDescent="0.25">
      <c r="A56" s="83"/>
      <c r="B56" s="84" t="s">
        <v>69</v>
      </c>
      <c r="C56" s="85"/>
      <c r="D56" s="85"/>
      <c r="E56" s="85"/>
      <c r="F56" s="69"/>
      <c r="G56" s="86"/>
      <c r="H56" s="57"/>
      <c r="I56" s="57"/>
      <c r="J56" s="57"/>
    </row>
    <row r="57" spans="1:10" ht="15.75" hidden="1" customHeight="1" x14ac:dyDescent="0.25">
      <c r="A57" s="83"/>
      <c r="B57" s="84" t="s">
        <v>49</v>
      </c>
      <c r="C57" s="85"/>
      <c r="D57" s="85"/>
      <c r="E57" s="85"/>
      <c r="F57" s="85"/>
      <c r="G57" s="87"/>
      <c r="H57" s="57"/>
      <c r="I57" s="57"/>
      <c r="J57" s="57"/>
    </row>
    <row r="58" spans="1:10" ht="15.75" hidden="1" customHeight="1" x14ac:dyDescent="0.25">
      <c r="A58" s="83"/>
      <c r="B58" s="84" t="s">
        <v>50</v>
      </c>
      <c r="C58" s="85"/>
      <c r="D58" s="85"/>
      <c r="E58" s="85"/>
      <c r="F58" s="85"/>
      <c r="G58" s="87"/>
      <c r="H58" s="57"/>
      <c r="I58" s="57"/>
      <c r="J58" s="57"/>
    </row>
    <row r="59" spans="1:10" ht="15.75" hidden="1" customHeight="1" thickBot="1" x14ac:dyDescent="0.3">
      <c r="A59" s="76"/>
      <c r="B59" s="137"/>
      <c r="C59" s="137"/>
      <c r="D59" s="137"/>
      <c r="E59" s="137"/>
      <c r="F59" s="137"/>
      <c r="G59" s="138"/>
    </row>
    <row r="60" spans="1:10" ht="15.75" hidden="1" customHeight="1" thickBot="1" x14ac:dyDescent="0.25">
      <c r="A60" s="142"/>
      <c r="B60" s="135"/>
      <c r="C60" s="135" t="s">
        <v>65</v>
      </c>
      <c r="D60" s="135"/>
      <c r="E60" s="135"/>
      <c r="F60" s="135"/>
      <c r="G60" s="143"/>
    </row>
    <row r="61" spans="1:10" ht="15.75" hidden="1" customHeight="1" x14ac:dyDescent="0.25">
      <c r="A61" s="79">
        <v>7</v>
      </c>
      <c r="B61" s="80" t="s">
        <v>43</v>
      </c>
      <c r="C61" s="81"/>
      <c r="D61" s="81"/>
      <c r="E61" s="81"/>
      <c r="F61" s="81"/>
      <c r="G61" s="82"/>
    </row>
    <row r="62" spans="1:10" ht="15.75" hidden="1" customHeight="1" x14ac:dyDescent="0.25">
      <c r="A62" s="97"/>
      <c r="B62" s="84"/>
      <c r="C62" s="85"/>
      <c r="D62" s="85"/>
      <c r="E62" s="85"/>
      <c r="F62" s="85"/>
      <c r="G62" s="87"/>
    </row>
    <row r="63" spans="1:10" ht="15.75" hidden="1" thickBot="1" x14ac:dyDescent="0.3">
      <c r="A63" s="97"/>
      <c r="B63" s="84" t="s">
        <v>25</v>
      </c>
      <c r="C63" s="85"/>
      <c r="D63" s="112"/>
      <c r="E63" s="118"/>
      <c r="F63" s="118"/>
      <c r="G63" s="87"/>
    </row>
    <row r="64" spans="1:10" ht="15.75" hidden="1" thickBot="1" x14ac:dyDescent="0.3">
      <c r="A64" s="97"/>
      <c r="B64" s="84" t="s">
        <v>41</v>
      </c>
      <c r="C64" s="85"/>
      <c r="D64" s="113"/>
      <c r="E64" s="119"/>
      <c r="F64" s="119"/>
      <c r="G64" s="87"/>
    </row>
    <row r="65" spans="1:10" ht="15.75" hidden="1" thickBot="1" x14ac:dyDescent="0.3">
      <c r="A65" s="101"/>
      <c r="B65" s="84"/>
      <c r="C65" s="85"/>
      <c r="D65" s="113"/>
      <c r="E65" s="119"/>
      <c r="F65" s="119"/>
      <c r="G65" s="87"/>
    </row>
    <row r="66" spans="1:10" ht="15.75" hidden="1" thickBot="1" x14ac:dyDescent="0.3">
      <c r="A66" s="102"/>
      <c r="B66" s="89"/>
      <c r="C66" s="90"/>
      <c r="D66" s="113"/>
      <c r="E66" s="119"/>
      <c r="F66" s="119"/>
      <c r="G66" s="91"/>
    </row>
    <row r="67" spans="1:10" ht="15.75" hidden="1" customHeight="1" thickBot="1" x14ac:dyDescent="0.3">
      <c r="A67" s="76"/>
      <c r="B67" s="137"/>
      <c r="C67" s="137"/>
      <c r="D67" s="137"/>
      <c r="E67" s="137"/>
      <c r="F67" s="137"/>
      <c r="G67" s="138"/>
    </row>
    <row r="68" spans="1:10" s="133" customFormat="1" ht="15.75" hidden="1" customHeight="1" thickBot="1" x14ac:dyDescent="0.25">
      <c r="A68" s="139"/>
      <c r="B68" s="140"/>
      <c r="C68" s="140" t="s">
        <v>58</v>
      </c>
      <c r="D68" s="140"/>
      <c r="E68" s="140"/>
      <c r="F68" s="140"/>
      <c r="G68" s="141"/>
    </row>
    <row r="69" spans="1:10" ht="15.75" hidden="1" customHeight="1" x14ac:dyDescent="0.25">
      <c r="A69" s="79">
        <v>8</v>
      </c>
      <c r="B69" s="80" t="s">
        <v>59</v>
      </c>
      <c r="C69" s="81"/>
      <c r="D69" s="81"/>
      <c r="E69" s="81"/>
      <c r="F69" s="81"/>
      <c r="G69" s="82"/>
      <c r="H69" s="57"/>
      <c r="I69" s="57"/>
      <c r="J69" s="57"/>
    </row>
    <row r="70" spans="1:10" ht="15.75" hidden="1" customHeight="1" x14ac:dyDescent="0.25">
      <c r="A70" s="83"/>
      <c r="B70" s="84" t="s">
        <v>60</v>
      </c>
      <c r="C70" s="85"/>
      <c r="D70" s="85"/>
      <c r="E70" s="85"/>
      <c r="F70" s="69"/>
      <c r="G70" s="86"/>
      <c r="H70" s="57"/>
      <c r="I70" s="57"/>
      <c r="J70" s="57"/>
    </row>
    <row r="71" spans="1:10" ht="15.75" hidden="1" customHeight="1" x14ac:dyDescent="0.25">
      <c r="A71" s="83"/>
      <c r="B71" s="84" t="s">
        <v>66</v>
      </c>
      <c r="C71" s="85"/>
      <c r="D71" s="85"/>
      <c r="E71" s="85"/>
      <c r="F71" s="85"/>
      <c r="G71" s="87"/>
      <c r="H71" s="57"/>
      <c r="I71" s="57"/>
      <c r="J71" s="57"/>
    </row>
    <row r="72" spans="1:10" ht="15.75" hidden="1" customHeight="1" x14ac:dyDescent="0.25">
      <c r="A72" s="83"/>
      <c r="B72" s="84" t="s">
        <v>61</v>
      </c>
      <c r="C72" s="85"/>
      <c r="D72" s="85"/>
      <c r="E72" s="85"/>
      <c r="F72" s="85"/>
      <c r="G72" s="87"/>
      <c r="H72" s="57"/>
      <c r="I72" s="57"/>
      <c r="J72" s="57"/>
    </row>
    <row r="73" spans="1:10" ht="15.75" hidden="1" customHeight="1" x14ac:dyDescent="0.25">
      <c r="A73" s="83"/>
      <c r="B73" s="84" t="s">
        <v>67</v>
      </c>
      <c r="C73" s="85"/>
      <c r="D73" s="85"/>
      <c r="E73" s="85"/>
      <c r="F73" s="85"/>
      <c r="G73" s="87"/>
      <c r="H73" s="57"/>
      <c r="I73" s="57"/>
      <c r="J73" s="57"/>
    </row>
    <row r="74" spans="1:10" ht="15.75" hidden="1" customHeight="1" thickBot="1" x14ac:dyDescent="0.3">
      <c r="A74" s="76"/>
      <c r="B74" s="137"/>
      <c r="C74" s="137"/>
      <c r="D74" s="137"/>
      <c r="E74" s="137"/>
      <c r="F74" s="137"/>
      <c r="G74" s="138"/>
    </row>
    <row r="75" spans="1:10" s="133" customFormat="1" ht="15.75" hidden="1" customHeight="1" thickBot="1" x14ac:dyDescent="0.25">
      <c r="A75" s="139"/>
      <c r="B75" s="140"/>
      <c r="C75" s="140" t="s">
        <v>74</v>
      </c>
      <c r="D75" s="140"/>
      <c r="E75" s="140"/>
      <c r="F75" s="140"/>
      <c r="G75" s="141"/>
    </row>
    <row r="76" spans="1:10" ht="15.75" hidden="1" customHeight="1" x14ac:dyDescent="0.25">
      <c r="A76" s="79">
        <v>9</v>
      </c>
      <c r="B76" s="80" t="s">
        <v>75</v>
      </c>
      <c r="C76" s="81"/>
      <c r="D76" s="81"/>
      <c r="E76" s="81"/>
      <c r="F76" s="81"/>
      <c r="G76" s="82"/>
      <c r="H76" s="57"/>
      <c r="I76" s="57"/>
      <c r="J76" s="57"/>
    </row>
    <row r="77" spans="1:10" ht="15.75" hidden="1" customHeight="1" x14ac:dyDescent="0.25">
      <c r="A77" s="83"/>
      <c r="B77" s="84" t="s">
        <v>80</v>
      </c>
      <c r="C77" s="85"/>
      <c r="D77" s="85"/>
      <c r="E77" s="85"/>
      <c r="F77" s="144"/>
      <c r="G77" s="86"/>
      <c r="H77" s="57"/>
      <c r="I77" s="57"/>
      <c r="J77" s="57"/>
    </row>
    <row r="78" spans="1:10" ht="15.75" hidden="1" customHeight="1" x14ac:dyDescent="0.25">
      <c r="A78" s="83"/>
      <c r="B78" s="84" t="s">
        <v>76</v>
      </c>
      <c r="C78" s="85"/>
      <c r="D78" s="85"/>
      <c r="E78" s="85"/>
      <c r="F78" s="85"/>
      <c r="G78" s="87"/>
      <c r="H78" s="57"/>
      <c r="I78" s="57"/>
      <c r="J78" s="57"/>
    </row>
    <row r="79" spans="1:10" ht="15.75" hidden="1" customHeight="1" x14ac:dyDescent="0.25">
      <c r="A79" s="83"/>
      <c r="B79" s="84" t="s">
        <v>77</v>
      </c>
      <c r="C79" s="85"/>
      <c r="D79" s="85"/>
      <c r="E79" s="85"/>
      <c r="F79" s="85"/>
      <c r="G79" s="87"/>
      <c r="H79" s="57"/>
      <c r="I79" s="57"/>
      <c r="J79" s="57"/>
    </row>
    <row r="80" spans="1:10" ht="15.75" hidden="1" customHeight="1" x14ac:dyDescent="0.25">
      <c r="A80" s="83"/>
      <c r="B80" s="84" t="s">
        <v>78</v>
      </c>
      <c r="C80" s="85"/>
      <c r="D80" s="85"/>
      <c r="E80" s="85"/>
      <c r="F80" s="85"/>
      <c r="G80" s="87"/>
      <c r="H80" s="57"/>
      <c r="I80" s="57"/>
      <c r="J80" s="57"/>
    </row>
    <row r="81" spans="1:10" ht="15.75" hidden="1" customHeight="1" thickBot="1" x14ac:dyDescent="0.3">
      <c r="A81" s="88"/>
      <c r="B81" s="89" t="s">
        <v>79</v>
      </c>
      <c r="C81" s="90"/>
      <c r="D81" s="90"/>
      <c r="E81" s="90"/>
      <c r="F81" s="90"/>
      <c r="G81" s="91"/>
      <c r="H81" s="57"/>
      <c r="I81" s="57"/>
      <c r="J81" s="57"/>
    </row>
    <row r="82" spans="1:10" ht="15.75" hidden="1" customHeight="1" thickBot="1" x14ac:dyDescent="0.3">
      <c r="A82" s="92"/>
      <c r="B82" s="93"/>
      <c r="C82" s="94"/>
      <c r="D82" s="94"/>
      <c r="E82" s="94"/>
      <c r="F82" s="94"/>
      <c r="G82" s="94"/>
    </row>
    <row r="83" spans="1:10" s="133" customFormat="1" ht="15.75" hidden="1" customHeight="1" thickBot="1" x14ac:dyDescent="0.25">
      <c r="A83" s="139"/>
      <c r="B83" s="140"/>
      <c r="C83" s="140" t="s">
        <v>82</v>
      </c>
      <c r="D83" s="140"/>
      <c r="E83" s="140"/>
      <c r="F83" s="140"/>
      <c r="G83" s="141"/>
    </row>
    <row r="84" spans="1:10" ht="15.75" hidden="1" customHeight="1" x14ac:dyDescent="0.25">
      <c r="A84" s="79">
        <v>10</v>
      </c>
      <c r="B84" s="80" t="s">
        <v>81</v>
      </c>
      <c r="C84" s="81"/>
      <c r="D84" s="81"/>
      <c r="E84" s="81"/>
      <c r="F84" s="81"/>
      <c r="G84" s="82"/>
      <c r="H84" s="57"/>
      <c r="I84" s="57"/>
      <c r="J84" s="57"/>
    </row>
    <row r="85" spans="1:10" ht="15.75" hidden="1" customHeight="1" thickBot="1" x14ac:dyDescent="0.3">
      <c r="A85" s="83"/>
      <c r="B85" s="84" t="s">
        <v>70</v>
      </c>
      <c r="C85" s="85"/>
      <c r="D85" s="85"/>
      <c r="E85" s="85"/>
      <c r="F85" s="85"/>
      <c r="G85" s="87"/>
      <c r="H85" s="57"/>
      <c r="I85" s="57"/>
      <c r="J85" s="57"/>
    </row>
    <row r="86" spans="1:10" ht="15.75" hidden="1" customHeight="1" thickBot="1" x14ac:dyDescent="0.3">
      <c r="A86" s="83"/>
      <c r="B86" s="98" t="s">
        <v>71</v>
      </c>
      <c r="C86" s="99"/>
      <c r="D86" s="99"/>
      <c r="E86" s="99"/>
      <c r="F86" s="100"/>
      <c r="G86" s="91"/>
      <c r="H86" s="57"/>
      <c r="I86" s="57"/>
      <c r="J86" s="57"/>
    </row>
    <row r="87" spans="1:10" ht="15.75" hidden="1" customHeight="1" thickBot="1" x14ac:dyDescent="0.3">
      <c r="A87" s="146"/>
      <c r="B87" s="147"/>
      <c r="C87" s="148"/>
      <c r="D87" s="148"/>
      <c r="E87" s="148"/>
      <c r="F87" s="148"/>
      <c r="G87" s="148"/>
    </row>
    <row r="88" spans="1:10" ht="15.75" hidden="1" customHeight="1" x14ac:dyDescent="0.25">
      <c r="A88" s="145"/>
      <c r="B88" s="80" t="s">
        <v>83</v>
      </c>
      <c r="C88" s="81"/>
      <c r="D88" s="81"/>
      <c r="E88" s="81"/>
      <c r="F88" s="81"/>
      <c r="G88" s="82"/>
      <c r="H88" s="57"/>
      <c r="I88" s="57"/>
      <c r="J88" s="57"/>
    </row>
    <row r="89" spans="1:10" ht="15.75" hidden="1" customHeight="1" thickBot="1" x14ac:dyDescent="0.3">
      <c r="A89" s="83"/>
      <c r="B89" s="84" t="s">
        <v>70</v>
      </c>
      <c r="C89" s="85"/>
      <c r="D89" s="85"/>
      <c r="E89" s="85"/>
      <c r="F89" s="85"/>
      <c r="G89" s="87"/>
      <c r="H89" s="57"/>
      <c r="I89" s="57"/>
      <c r="J89" s="57"/>
    </row>
    <row r="90" spans="1:10" ht="15.75" hidden="1" customHeight="1" thickBot="1" x14ac:dyDescent="0.3">
      <c r="A90" s="83"/>
      <c r="B90" s="98" t="s">
        <v>71</v>
      </c>
      <c r="C90" s="99"/>
      <c r="D90" s="99"/>
      <c r="E90" s="99"/>
      <c r="F90" s="100"/>
      <c r="G90" s="91"/>
      <c r="H90" s="57"/>
      <c r="I90" s="57"/>
      <c r="J90" s="57"/>
    </row>
    <row r="91" spans="1:10" ht="15.75" hidden="1" customHeight="1" thickBot="1" x14ac:dyDescent="0.3">
      <c r="A91" s="76"/>
      <c r="B91" s="137"/>
      <c r="C91" s="137"/>
      <c r="D91" s="137"/>
      <c r="E91" s="137"/>
      <c r="F91" s="137"/>
      <c r="G91" s="138"/>
    </row>
    <row r="92" spans="1:10" ht="15.75" customHeight="1" x14ac:dyDescent="0.25">
      <c r="A92" s="1"/>
      <c r="B92" s="62" t="s">
        <v>108</v>
      </c>
      <c r="C92" s="63"/>
      <c r="D92" s="63"/>
      <c r="E92" s="63"/>
      <c r="F92" s="61"/>
    </row>
    <row r="93" spans="1:10" ht="12" customHeight="1" thickBot="1" x14ac:dyDescent="0.3">
      <c r="A93" s="58"/>
      <c r="B93" s="59"/>
      <c r="C93" s="56"/>
      <c r="D93" s="56"/>
      <c r="E93" s="56"/>
      <c r="F93" s="56"/>
      <c r="G93" s="56"/>
    </row>
    <row r="94" spans="1:10" ht="15.75" customHeight="1" x14ac:dyDescent="0.25">
      <c r="A94" s="55" t="s">
        <v>34</v>
      </c>
    </row>
    <row r="95" spans="1:10" ht="22.5" customHeight="1" thickBot="1" x14ac:dyDescent="0.5">
      <c r="A95" s="60"/>
      <c r="B95" s="56"/>
      <c r="C95" s="56"/>
      <c r="D95" s="56"/>
      <c r="G95" s="38"/>
    </row>
    <row r="96" spans="1:10" ht="15.75" customHeight="1" x14ac:dyDescent="0.25">
      <c r="A96" s="5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3"/>
  <sheetViews>
    <sheetView workbookViewId="0">
      <selection sqref="A1:XFD1048576"/>
    </sheetView>
  </sheetViews>
  <sheetFormatPr defaultRowHeight="12.75" x14ac:dyDescent="0.2"/>
  <cols>
    <col min="1" max="1" width="5.7109375" customWidth="1"/>
    <col min="2" max="3" width="20.7109375" customWidth="1"/>
    <col min="4" max="4" width="19.7109375" customWidth="1"/>
    <col min="5" max="5" width="23.140625" customWidth="1"/>
    <col min="6" max="6" width="9.140625" style="53"/>
  </cols>
  <sheetData>
    <row r="3" spans="1:6" ht="19.5" x14ac:dyDescent="0.35">
      <c r="B3" s="8" t="s">
        <v>16</v>
      </c>
      <c r="E3" s="3"/>
    </row>
    <row r="4" spans="1:6" ht="15" x14ac:dyDescent="0.2">
      <c r="B4" s="2"/>
      <c r="C4" s="2"/>
      <c r="D4" s="34" t="s">
        <v>14</v>
      </c>
      <c r="E4" s="3"/>
    </row>
    <row r="5" spans="1:6" ht="19.5" x14ac:dyDescent="0.35">
      <c r="B5" s="2"/>
      <c r="C5" s="8"/>
      <c r="D5" s="1"/>
      <c r="E5" s="3"/>
    </row>
    <row r="6" spans="1:6" ht="15.75" x14ac:dyDescent="0.25">
      <c r="B6" s="9" t="s">
        <v>0</v>
      </c>
      <c r="C6" s="52">
        <f>'Withhold-Release Memo'!D6</f>
        <v>0</v>
      </c>
      <c r="D6" s="25"/>
      <c r="E6" s="3"/>
    </row>
    <row r="7" spans="1:6" ht="15.75" x14ac:dyDescent="0.25">
      <c r="B7" s="9" t="s">
        <v>4</v>
      </c>
      <c r="C7" s="52">
        <f>'Withhold-Release Memo'!D7</f>
        <v>0</v>
      </c>
      <c r="D7" s="25"/>
      <c r="E7" s="3"/>
    </row>
    <row r="8" spans="1:6" ht="15.75" x14ac:dyDescent="0.25">
      <c r="B8" s="9" t="s">
        <v>5</v>
      </c>
      <c r="C8" s="50">
        <f>'Withhold-Release Memo'!B4</f>
        <v>0</v>
      </c>
      <c r="D8" s="25"/>
      <c r="E8" s="3"/>
    </row>
    <row r="9" spans="1:6" ht="16.5" customHeight="1" x14ac:dyDescent="0.25">
      <c r="B9" s="2"/>
      <c r="C9" s="2"/>
      <c r="D9" s="19"/>
      <c r="E9" s="3"/>
    </row>
    <row r="10" spans="1:6" ht="14.1" customHeight="1" x14ac:dyDescent="0.25">
      <c r="B10" s="4"/>
      <c r="C10" s="10" t="s">
        <v>6</v>
      </c>
      <c r="D10" s="5"/>
      <c r="E10" s="15"/>
    </row>
    <row r="11" spans="1:6" ht="21" customHeight="1" x14ac:dyDescent="0.2">
      <c r="B11" s="6" t="s">
        <v>1</v>
      </c>
      <c r="C11" s="6" t="s">
        <v>18</v>
      </c>
      <c r="D11" s="7" t="s">
        <v>2</v>
      </c>
      <c r="E11" s="7" t="s">
        <v>3</v>
      </c>
      <c r="F11" s="54"/>
    </row>
    <row r="12" spans="1:6" x14ac:dyDescent="0.2">
      <c r="A12" s="22"/>
      <c r="B12" s="24">
        <v>39814</v>
      </c>
      <c r="C12" s="24">
        <v>41946</v>
      </c>
      <c r="D12" s="11">
        <v>0</v>
      </c>
      <c r="E12" s="12">
        <f t="shared" ref="E12:E21" si="0">IF(AND((DAY(B12)=30),(DAY(C12)=31)),(DAYS360(B12,C12)+1)*(D12/30),IF(DAY(B12)&lt;&gt;31,IF(MONTH(C12)&lt;&gt;2,IF(DAY(C12)=31,DAYS360(B12,C12)*(D12/30),(DAYS360(B12,C12)+1)*(D12/30)),IF(DAY(C12)&lt;28,(DAYS360(B12,C12)+1)*(D12/30),(DAYS360(B12,C12)+31-DAY(C12))*(D12/30))),IF(MONTH(C12)&lt;&gt;2,IF(DAY(C12)=31,DAYS360(B12,C12)*(D12/30),DAYS360(B12,C12)*(D12/30)),IF(DAY(C12)&lt;28,DAYS360(B12,C12)*(D12/30),(DAYS360(B12,C12)+30-DAY(C12))*(D12/30)))))</f>
        <v>0</v>
      </c>
    </row>
    <row r="13" spans="1:6" hidden="1" x14ac:dyDescent="0.2">
      <c r="A13" s="22"/>
      <c r="B13" s="24"/>
      <c r="C13" s="13"/>
      <c r="D13" s="11"/>
      <c r="E13" s="12">
        <f t="shared" si="0"/>
        <v>0</v>
      </c>
    </row>
    <row r="14" spans="1:6" hidden="1" x14ac:dyDescent="0.2">
      <c r="A14" s="22"/>
      <c r="B14" s="13"/>
      <c r="C14" s="13"/>
      <c r="D14" s="11"/>
      <c r="E14" s="12">
        <f t="shared" si="0"/>
        <v>0</v>
      </c>
    </row>
    <row r="15" spans="1:6" hidden="1" x14ac:dyDescent="0.2">
      <c r="A15" s="22"/>
      <c r="B15" s="13"/>
      <c r="C15" s="13"/>
      <c r="D15" s="11"/>
      <c r="E15" s="12">
        <f t="shared" si="0"/>
        <v>0</v>
      </c>
    </row>
    <row r="16" spans="1:6" hidden="1" x14ac:dyDescent="0.2">
      <c r="A16" s="22"/>
      <c r="B16" s="13"/>
      <c r="C16" s="13"/>
      <c r="D16" s="11"/>
      <c r="E16" s="12">
        <f t="shared" si="0"/>
        <v>0</v>
      </c>
    </row>
    <row r="17" spans="1:6" hidden="1" x14ac:dyDescent="0.2">
      <c r="A17" s="22"/>
      <c r="B17" s="13"/>
      <c r="C17" s="13"/>
      <c r="D17" s="11"/>
      <c r="E17" s="12">
        <f t="shared" si="0"/>
        <v>0</v>
      </c>
    </row>
    <row r="18" spans="1:6" hidden="1" x14ac:dyDescent="0.2">
      <c r="A18" s="22"/>
      <c r="B18" s="13"/>
      <c r="C18" s="13"/>
      <c r="D18" s="11"/>
      <c r="E18" s="12">
        <f t="shared" si="0"/>
        <v>0</v>
      </c>
    </row>
    <row r="19" spans="1:6" hidden="1" x14ac:dyDescent="0.2">
      <c r="A19" s="22"/>
      <c r="B19" s="13"/>
      <c r="C19" s="13"/>
      <c r="D19" s="11"/>
      <c r="E19" s="12">
        <f t="shared" si="0"/>
        <v>0</v>
      </c>
    </row>
    <row r="20" spans="1:6" hidden="1" x14ac:dyDescent="0.2">
      <c r="A20" s="22"/>
      <c r="B20" s="13"/>
      <c r="C20" s="13"/>
      <c r="D20" s="11"/>
      <c r="E20" s="12">
        <f t="shared" si="0"/>
        <v>0</v>
      </c>
    </row>
    <row r="21" spans="1:6" hidden="1" x14ac:dyDescent="0.2">
      <c r="A21" s="22"/>
      <c r="B21" s="24"/>
      <c r="C21" s="13"/>
      <c r="D21" s="11"/>
      <c r="E21" s="12">
        <f t="shared" si="0"/>
        <v>0</v>
      </c>
    </row>
    <row r="22" spans="1:6" hidden="1" x14ac:dyDescent="0.2">
      <c r="B22" s="13"/>
      <c r="C22" s="13"/>
      <c r="D22" s="11"/>
      <c r="E22" s="12">
        <f>IF(AND((DAY(B22)=30),(DAY(C22)=31)),(DAYS360(B22,C22)+1)*(D22/30),IF(DAY(B22)&lt;&gt;31,IF(MONTH(C22)&lt;&gt;2,IF(DAY(C22)=31,DAYS360(B22,C22)*(D22/30),(DAYS360(B22,C22)+1)*(D22/30)),IF(DAY(C22)&lt;28,(DAYS360(B22,C22)+1)*(D22/30),(DAYS360(B22,C22)+31-DAY(C22))*(D22/30))),IF(MONTH(C22)&lt;&gt;2,IF(DAY(C22)=31,DAYS360(B22,C22)*(D22/30),DAYS360(B22,C22)*(D22/30)),IF(DAY(C22)&lt;28,DAYS360(B22,C22)*(D22/30),(DAYS360(B22,C22)+30-DAY(C22))*(D22/30)))))</f>
        <v>0</v>
      </c>
    </row>
    <row r="23" spans="1:6" ht="22.5" customHeight="1" x14ac:dyDescent="0.25">
      <c r="B23" s="16"/>
      <c r="C23" s="17"/>
      <c r="D23" s="48" t="s">
        <v>7</v>
      </c>
      <c r="E23" s="18">
        <f>SUM(E12:E22)</f>
        <v>0</v>
      </c>
    </row>
    <row r="24" spans="1:6" ht="24.95" customHeight="1" x14ac:dyDescent="0.2"/>
    <row r="25" spans="1:6" ht="14.1" customHeight="1" x14ac:dyDescent="0.25">
      <c r="B25" s="4"/>
      <c r="C25" s="10" t="s">
        <v>8</v>
      </c>
      <c r="D25" s="47"/>
      <c r="E25" s="15"/>
    </row>
    <row r="26" spans="1:6" x14ac:dyDescent="0.2">
      <c r="B26" s="6" t="s">
        <v>1</v>
      </c>
      <c r="C26" s="6" t="s">
        <v>18</v>
      </c>
      <c r="D26" s="7" t="s">
        <v>2</v>
      </c>
      <c r="E26" s="7" t="s">
        <v>3</v>
      </c>
      <c r="F26" s="54"/>
    </row>
    <row r="27" spans="1:6" x14ac:dyDescent="0.2">
      <c r="A27" s="22"/>
      <c r="B27" s="24">
        <v>39814</v>
      </c>
      <c r="C27" s="24">
        <v>40877</v>
      </c>
      <c r="D27" s="11">
        <v>123</v>
      </c>
      <c r="E27" s="12">
        <f t="shared" ref="E27:E37" si="1">IF(AND((DAY(B27)=30),(DAY(C27)=31)),(DAYS360(B27,C27)+1)*(D27/30),IF(DAY(B27)&lt;&gt;31,IF(MONTH(C27)&lt;&gt;2,IF(DAY(C27)=31,DAYS360(B27,C27)*(D27/30),(DAYS360(B27,C27)+1)*(D27/30)),IF(DAY(C27)&lt;28,(DAYS360(B27,C27)+1)*(D27/30),(DAYS360(B27,C27)+31-DAY(C27))*(D27/30))),IF(MONTH(C27)&lt;&gt;2,IF(DAY(C27)=31,DAYS360(B27,C27)*(D27/30),DAYS360(B27,C27)*(D27/30)),IF(DAY(C27)&lt;28,DAYS360(B27,C27)*(D27/30),(DAYS360(B27,C27)+30-DAY(C27))*(D27/30)))))</f>
        <v>4305</v>
      </c>
    </row>
    <row r="28" spans="1:6" x14ac:dyDescent="0.2">
      <c r="A28" s="22"/>
      <c r="B28" s="24">
        <v>40878</v>
      </c>
      <c r="C28" s="13">
        <v>41243</v>
      </c>
      <c r="D28" s="11">
        <v>127</v>
      </c>
      <c r="E28" s="12">
        <f t="shared" si="1"/>
        <v>1524</v>
      </c>
    </row>
    <row r="29" spans="1:6" x14ac:dyDescent="0.2">
      <c r="A29" s="22"/>
      <c r="B29" s="13">
        <v>41244</v>
      </c>
      <c r="C29" s="13">
        <v>41608</v>
      </c>
      <c r="D29" s="11">
        <v>129</v>
      </c>
      <c r="E29" s="12">
        <f t="shared" si="1"/>
        <v>1548</v>
      </c>
    </row>
    <row r="30" spans="1:6" x14ac:dyDescent="0.2">
      <c r="A30" s="22"/>
      <c r="B30" s="13">
        <v>41609</v>
      </c>
      <c r="C30" s="13">
        <v>41946</v>
      </c>
      <c r="D30" s="11">
        <v>130.94</v>
      </c>
      <c r="E30" s="12">
        <f t="shared" si="1"/>
        <v>1453.434</v>
      </c>
    </row>
    <row r="31" spans="1:6" hidden="1" x14ac:dyDescent="0.2">
      <c r="A31" s="22"/>
      <c r="B31" s="13"/>
      <c r="C31" s="13"/>
      <c r="D31" s="11"/>
      <c r="E31" s="12">
        <f t="shared" si="1"/>
        <v>0</v>
      </c>
    </row>
    <row r="32" spans="1:6" hidden="1" x14ac:dyDescent="0.2">
      <c r="A32" s="22"/>
      <c r="B32" s="13"/>
      <c r="C32" s="13"/>
      <c r="D32" s="11"/>
      <c r="E32" s="12">
        <f t="shared" si="1"/>
        <v>0</v>
      </c>
    </row>
    <row r="33" spans="1:6" hidden="1" x14ac:dyDescent="0.2">
      <c r="A33" s="22"/>
      <c r="B33" s="13"/>
      <c r="C33" s="13"/>
      <c r="D33" s="11"/>
      <c r="E33" s="12">
        <f t="shared" si="1"/>
        <v>0</v>
      </c>
    </row>
    <row r="34" spans="1:6" hidden="1" x14ac:dyDescent="0.2">
      <c r="A34" s="22"/>
      <c r="B34" s="13"/>
      <c r="C34" s="13"/>
      <c r="D34" s="11"/>
      <c r="E34" s="12">
        <f t="shared" si="1"/>
        <v>0</v>
      </c>
    </row>
    <row r="35" spans="1:6" hidden="1" x14ac:dyDescent="0.2">
      <c r="A35" s="22"/>
      <c r="B35" s="13"/>
      <c r="C35" s="13"/>
      <c r="D35" s="11"/>
      <c r="E35" s="12">
        <f t="shared" si="1"/>
        <v>0</v>
      </c>
    </row>
    <row r="36" spans="1:6" hidden="1" x14ac:dyDescent="0.2">
      <c r="A36" s="22"/>
      <c r="B36" s="24"/>
      <c r="C36" s="13"/>
      <c r="D36" s="11"/>
      <c r="E36" s="12">
        <f t="shared" si="1"/>
        <v>0</v>
      </c>
    </row>
    <row r="37" spans="1:6" hidden="1" x14ac:dyDescent="0.2">
      <c r="B37" s="13"/>
      <c r="C37" s="13"/>
      <c r="D37" s="11"/>
      <c r="E37" s="12">
        <f t="shared" si="1"/>
        <v>0</v>
      </c>
    </row>
    <row r="38" spans="1:6" ht="23.25" customHeight="1" x14ac:dyDescent="0.25">
      <c r="B38" s="16"/>
      <c r="C38" s="17"/>
      <c r="D38" s="48" t="s">
        <v>8</v>
      </c>
      <c r="E38" s="21">
        <f>SUM(E27:E37)</f>
        <v>8830.4339999999993</v>
      </c>
    </row>
    <row r="39" spans="1:6" ht="12.75" customHeight="1" x14ac:dyDescent="0.2"/>
    <row r="40" spans="1:6" ht="12.75" customHeight="1" x14ac:dyDescent="0.2">
      <c r="D40" s="42" t="s">
        <v>9</v>
      </c>
      <c r="E40" s="20">
        <f>SUM(E38)</f>
        <v>8830.4339999999993</v>
      </c>
    </row>
    <row r="41" spans="1:6" ht="12.75" customHeight="1" x14ac:dyDescent="0.2">
      <c r="D41" s="42" t="s">
        <v>15</v>
      </c>
      <c r="E41" s="36">
        <f>-SUM(E23)</f>
        <v>0</v>
      </c>
    </row>
    <row r="42" spans="1:6" ht="12.75" customHeight="1" x14ac:dyDescent="0.2">
      <c r="D42" s="42"/>
    </row>
    <row r="43" spans="1:6" ht="12.75" customHeight="1" x14ac:dyDescent="0.2">
      <c r="D43" s="42" t="s">
        <v>11</v>
      </c>
      <c r="E43" s="35">
        <f>SUM(E40+E41)</f>
        <v>8830.4339999999993</v>
      </c>
    </row>
    <row r="44" spans="1:6" ht="12.75" customHeight="1" x14ac:dyDescent="0.2">
      <c r="D44" s="42"/>
      <c r="E44" s="23"/>
    </row>
    <row r="45" spans="1:6" ht="12.75" customHeight="1" x14ac:dyDescent="0.2">
      <c r="D45" s="44" t="s">
        <v>10</v>
      </c>
      <c r="E45" s="67">
        <f>SUM(-0.2*E43)</f>
        <v>-1766.0868</v>
      </c>
    </row>
    <row r="46" spans="1:6" ht="12.75" customHeight="1" x14ac:dyDescent="0.2">
      <c r="D46" s="42"/>
      <c r="E46" s="23"/>
    </row>
    <row r="47" spans="1:6" ht="23.25" customHeight="1" x14ac:dyDescent="0.2">
      <c r="B47" s="198" t="s">
        <v>86</v>
      </c>
      <c r="C47" s="198"/>
      <c r="D47" s="199"/>
      <c r="E47" s="68">
        <v>-88.3</v>
      </c>
    </row>
    <row r="48" spans="1:6" x14ac:dyDescent="0.2">
      <c r="F48"/>
    </row>
    <row r="49" spans="2:6" ht="21.75" customHeight="1" x14ac:dyDescent="0.2">
      <c r="B49" s="200" t="s">
        <v>101</v>
      </c>
      <c r="C49" s="200"/>
      <c r="D49" s="200"/>
      <c r="E49" s="149">
        <v>1677.79</v>
      </c>
    </row>
    <row r="51" spans="2:6" ht="13.5" hidden="1" thickBot="1" x14ac:dyDescent="0.25">
      <c r="B51" s="163" t="s">
        <v>99</v>
      </c>
      <c r="C51" s="164"/>
      <c r="D51" s="164"/>
      <c r="E51" s="165"/>
      <c r="F51"/>
    </row>
    <row r="52" spans="2:6" s="166" customFormat="1" x14ac:dyDescent="0.2">
      <c r="B52" s="167"/>
      <c r="C52" s="167"/>
      <c r="D52" s="167"/>
      <c r="E52" s="167"/>
    </row>
    <row r="53" spans="2:6" ht="12.75" customHeight="1" x14ac:dyDescent="0.2">
      <c r="B53" s="43" t="s">
        <v>52</v>
      </c>
    </row>
  </sheetData>
  <customSheetViews>
    <customSheetView guid="{90829194-6234-4321-BDA8-107A2CB8EEFD}" showPageBreaks="1" printArea="1" showRuler="0">
      <selection activeCell="D16" sqref="D16"/>
      <pageMargins left="0.75" right="0.75" top="0.5" bottom="0.55000000000000004" header="0.5" footer="0.5"/>
      <pageSetup orientation="portrait" r:id="rId1"/>
      <headerFooter alignWithMargins="0"/>
    </customSheetView>
  </customSheetViews>
  <mergeCells count="2">
    <mergeCell ref="B47:D47"/>
    <mergeCell ref="B49:D49"/>
  </mergeCells>
  <phoneticPr fontId="0" type="noConversion"/>
  <pageMargins left="0.75" right="0.75" top="0.5" bottom="0.55000000000000004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0" workbookViewId="0">
      <selection activeCell="C11" sqref="C11"/>
    </sheetView>
  </sheetViews>
  <sheetFormatPr defaultRowHeight="12.75" x14ac:dyDescent="0.2"/>
  <cols>
    <col min="1" max="1" width="5.7109375" customWidth="1"/>
    <col min="2" max="2" width="22" customWidth="1"/>
    <col min="3" max="3" width="20.7109375" customWidth="1"/>
    <col min="4" max="4" width="19.42578125" customWidth="1"/>
    <col min="5" max="5" width="18.7109375" customWidth="1"/>
  </cols>
  <sheetData>
    <row r="1" spans="1:6" ht="19.5" x14ac:dyDescent="0.35">
      <c r="B1" s="26" t="s">
        <v>17</v>
      </c>
      <c r="D1" s="1"/>
      <c r="E1" s="3"/>
    </row>
    <row r="2" spans="1:6" ht="19.5" x14ac:dyDescent="0.35">
      <c r="B2" s="2"/>
      <c r="C2" s="8"/>
      <c r="D2" s="33" t="s">
        <v>13</v>
      </c>
      <c r="E2" s="3"/>
    </row>
    <row r="3" spans="1:6" ht="15.75" x14ac:dyDescent="0.25">
      <c r="B3" s="9" t="s">
        <v>0</v>
      </c>
      <c r="C3" s="52">
        <f>'Fee - Withhold'!C6</f>
        <v>0</v>
      </c>
      <c r="D3" s="25"/>
      <c r="E3" s="3"/>
    </row>
    <row r="4" spans="1:6" ht="15.75" x14ac:dyDescent="0.25">
      <c r="B4" s="9" t="s">
        <v>4</v>
      </c>
      <c r="C4" s="51">
        <f>'Fee - Withhold'!C7</f>
        <v>0</v>
      </c>
      <c r="D4" s="25"/>
      <c r="E4" s="3"/>
    </row>
    <row r="5" spans="1:6" ht="15.75" x14ac:dyDescent="0.25">
      <c r="B5" s="9" t="s">
        <v>5</v>
      </c>
      <c r="C5" s="50">
        <f>'Fee - Withhold'!C8</f>
        <v>0</v>
      </c>
      <c r="D5" s="25"/>
      <c r="E5" s="3"/>
    </row>
    <row r="6" spans="1:6" ht="12.75" customHeight="1" x14ac:dyDescent="0.25">
      <c r="B6" s="27"/>
      <c r="C6" s="28"/>
      <c r="D6" s="1"/>
      <c r="E6" s="3"/>
    </row>
    <row r="7" spans="1:6" ht="14.1" customHeight="1" thickBot="1" x14ac:dyDescent="0.3">
      <c r="B7" s="27"/>
      <c r="C7" s="29"/>
      <c r="D7" s="49" t="s">
        <v>12</v>
      </c>
      <c r="E7" s="30">
        <f>SUM(E46)</f>
        <v>8380.7232000000004</v>
      </c>
    </row>
    <row r="8" spans="1:6" ht="12.75" customHeight="1" thickTop="1" x14ac:dyDescent="0.25">
      <c r="B8" s="2"/>
      <c r="C8" s="2"/>
      <c r="D8" s="19"/>
      <c r="E8" s="3"/>
    </row>
    <row r="9" spans="1:6" ht="14.1" customHeight="1" x14ac:dyDescent="0.25">
      <c r="B9" s="45"/>
      <c r="C9" s="10" t="s">
        <v>6</v>
      </c>
      <c r="D9" s="5"/>
      <c r="E9" s="46"/>
    </row>
    <row r="10" spans="1:6" ht="12.75" customHeight="1" x14ac:dyDescent="0.2">
      <c r="B10" s="6" t="s">
        <v>1</v>
      </c>
      <c r="C10" s="6" t="s">
        <v>18</v>
      </c>
      <c r="D10" s="7" t="s">
        <v>2</v>
      </c>
      <c r="E10" s="7" t="s">
        <v>3</v>
      </c>
      <c r="F10" s="54"/>
    </row>
    <row r="11" spans="1:6" x14ac:dyDescent="0.2">
      <c r="A11" s="22"/>
      <c r="B11" s="65">
        <f>'Fee - Withhold'!B12</f>
        <v>39814</v>
      </c>
      <c r="C11" s="64">
        <v>42247</v>
      </c>
      <c r="D11" s="66">
        <f>'Fee - Withhold'!D12</f>
        <v>0</v>
      </c>
      <c r="E11" s="66">
        <f>IF(AND((DAY(B11)=30),(DAY(C11)=31)),(DAYS360(B11,C11)+1)*(D11/30),IF(DAY(B11)&lt;&gt;31,IF(MONTH(C11)&lt;&gt;2,IF(DAY(C11)=31,DAYS360(B11,C11)*(D11/30),(DAYS360(B11,C11)+1)*(D11/30)),IF(DAY(C11)&lt;28,(DAYS360(B11,C11)+1)*(D11/30),(DAYS360(B11,C11)+31-DAY(C11))*(D11/30))),IF(MONTH(C11)&lt;&gt;2,IF(DAY(C11)=31,DAYS360(B11,C11)*(D11/30),DAYS360(B11,C11)*(D11/30)),IF(DAY(C11)&lt;28,DAYS360(B11,C11)*(D11/30),(DAYS360(B11,C11)+30-DAY(C11))*(D11/30)))))</f>
        <v>0</v>
      </c>
      <c r="F11" s="53"/>
    </row>
    <row r="12" spans="1:6" hidden="1" x14ac:dyDescent="0.2">
      <c r="B12" s="64">
        <f>'Fee - Withhold'!B13</f>
        <v>0</v>
      </c>
      <c r="C12" s="64">
        <f>'Fee - Withhold'!C13</f>
        <v>0</v>
      </c>
      <c r="D12" s="12">
        <f>'Fee - Withhold'!D13</f>
        <v>0</v>
      </c>
      <c r="E12" s="12">
        <f>IF(AND((DAY(B12)=30),(DAY(C12)=31)),(DAYS360(B12,C12)+1)*(D12/30),IF(DAY(B12)&lt;&gt;31,IF(MONTH(C12)&lt;&gt;2,IF(DAY(C12)=31,DAYS360(B12,C12)*(D12/30),(DAYS360(B12,C12)+1)*(D12/30)),IF(DAY(C12)&lt;28,(DAYS360(B12,C12)+1)*(D12/30),(DAYS360(B12,C12)+31-DAY(C12))*(D12/30))),IF(MONTH(C12)&lt;&gt;2,IF(DAY(C12)=31,DAYS360(B12,C12)*(D12/30),DAYS360(B12,C12)*(D12/30)),IF(DAY(C12)&lt;28,DAYS360(B12,C12)*(D12/30),(DAYS360(B12,C12)+30-DAY(C12))*(D12/30)))))</f>
        <v>0</v>
      </c>
      <c r="F12" s="53"/>
    </row>
    <row r="13" spans="1:6" hidden="1" x14ac:dyDescent="0.2">
      <c r="B13" s="64">
        <f>'Fee - Withhold'!B14</f>
        <v>0</v>
      </c>
      <c r="C13" s="64">
        <f>'Fee - Withhold'!C14</f>
        <v>0</v>
      </c>
      <c r="D13" s="12">
        <f>'Fee - Withhold'!D14</f>
        <v>0</v>
      </c>
      <c r="E13" s="12">
        <f>IF(AND((DAY(B13)=30),(DAY(C13)=31)),(DAYS360(B13,C13)+1)*(D13/30),IF(DAY(B13)&lt;&gt;31,IF(MONTH(C13)&lt;&gt;2,IF(DAY(C13)=31,DAYS360(B13,C13)*(D13/30),(DAYS360(B13,C13)+1)*(D13/30)),IF(DAY(C13)&lt;28,(DAYS360(B13,C13)+1)*(D13/30),(DAYS360(B13,C13)+31-DAY(C13))*(D13/30))),IF(MONTH(C13)&lt;&gt;2,IF(DAY(C13)=31,DAYS360(B13,C13)*(D13/30),DAYS360(B13,C13)*(D13/30)),IF(DAY(C13)&lt;28,DAYS360(B13,C13)*(D13/30),(DAYS360(B13,C13)+30-DAY(C13))*(D13/30)))))</f>
        <v>0</v>
      </c>
      <c r="F13" s="53"/>
    </row>
    <row r="14" spans="1:6" hidden="1" x14ac:dyDescent="0.2">
      <c r="B14" s="64">
        <f>'Fee - Withhold'!B15</f>
        <v>0</v>
      </c>
      <c r="C14" s="64">
        <f>'Fee - Withhold'!C15</f>
        <v>0</v>
      </c>
      <c r="D14" s="12">
        <f>'Fee - Withhold'!D15</f>
        <v>0</v>
      </c>
      <c r="E14" s="12">
        <f t="shared" ref="E14:E19" si="0">IF(AND((DAY(B14)=30),(DAY(C14)=31)),(DAYS360(B14,C14)+1)*(D14/30),IF(DAY(B14)&lt;&gt;31,IF(MONTH(C14)&lt;&gt;2,IF(DAY(C14)=31,DAYS360(B14,C14)*(D14/30),(DAYS360(B14,C14)+1)*(D14/30)),IF(DAY(C14)&lt;28,(DAYS360(B14,C14)+1)*(D14/30),(DAYS360(B14,C14)+31-DAY(C14))*(D14/30))),IF(MONTH(C14)&lt;&gt;2,IF(DAY(C14)=31,DAYS360(B14,C14)*(D14/30),DAYS360(B14,C14)*(D14/30)),IF(DAY(C14)&lt;28,DAYS360(B14,C14)*(D14/30),(DAYS360(B14,C14)+30-DAY(C14))*(D14/30)))))</f>
        <v>0</v>
      </c>
      <c r="F14" s="53"/>
    </row>
    <row r="15" spans="1:6" hidden="1" x14ac:dyDescent="0.2">
      <c r="B15" s="64">
        <f>'Fee - Withhold'!B16</f>
        <v>0</v>
      </c>
      <c r="C15" s="64">
        <f>'Fee - Withhold'!C16</f>
        <v>0</v>
      </c>
      <c r="D15" s="12">
        <f>'Fee - Withhold'!D16</f>
        <v>0</v>
      </c>
      <c r="E15" s="12">
        <f t="shared" si="0"/>
        <v>0</v>
      </c>
      <c r="F15" s="53"/>
    </row>
    <row r="16" spans="1:6" hidden="1" x14ac:dyDescent="0.2">
      <c r="B16" s="64">
        <f>'Fee - Withhold'!B17</f>
        <v>0</v>
      </c>
      <c r="C16" s="64">
        <f>'Fee - Withhold'!C17</f>
        <v>0</v>
      </c>
      <c r="D16" s="12">
        <f>'Fee - Withhold'!D17</f>
        <v>0</v>
      </c>
      <c r="E16" s="12">
        <f t="shared" si="0"/>
        <v>0</v>
      </c>
      <c r="F16" s="53"/>
    </row>
    <row r="17" spans="1:6" hidden="1" x14ac:dyDescent="0.2">
      <c r="B17" s="64">
        <f>'Fee - Withhold'!B18</f>
        <v>0</v>
      </c>
      <c r="C17" s="64">
        <f>'Fee - Withhold'!C18</f>
        <v>0</v>
      </c>
      <c r="D17" s="12">
        <f>'Fee - Withhold'!D18</f>
        <v>0</v>
      </c>
      <c r="E17" s="12">
        <f t="shared" si="0"/>
        <v>0</v>
      </c>
      <c r="F17" s="53"/>
    </row>
    <row r="18" spans="1:6" hidden="1" x14ac:dyDescent="0.2">
      <c r="B18" s="64">
        <f>'Fee - Withhold'!B19</f>
        <v>0</v>
      </c>
      <c r="C18" s="64">
        <f>'Fee - Withhold'!C19</f>
        <v>0</v>
      </c>
      <c r="D18" s="12">
        <f>'Fee - Withhold'!D19</f>
        <v>0</v>
      </c>
      <c r="E18" s="12">
        <f t="shared" si="0"/>
        <v>0</v>
      </c>
      <c r="F18" s="53"/>
    </row>
    <row r="19" spans="1:6" hidden="1" x14ac:dyDescent="0.2">
      <c r="B19" s="64">
        <f>'Fee - Withhold'!B20</f>
        <v>0</v>
      </c>
      <c r="C19" s="64">
        <f>'Fee - Withhold'!C20</f>
        <v>0</v>
      </c>
      <c r="D19" s="12">
        <f>'Fee - Withhold'!D20</f>
        <v>0</v>
      </c>
      <c r="E19" s="12">
        <f t="shared" si="0"/>
        <v>0</v>
      </c>
      <c r="F19" s="53"/>
    </row>
    <row r="20" spans="1:6" hidden="1" x14ac:dyDescent="0.2">
      <c r="B20" s="64">
        <f>'Fee - Withhold'!B21</f>
        <v>0</v>
      </c>
      <c r="C20" s="64">
        <f>'Fee - Withhold'!C21</f>
        <v>0</v>
      </c>
      <c r="D20" s="12">
        <f>'Fee - Withhold'!D21</f>
        <v>0</v>
      </c>
      <c r="E20" s="12">
        <f>IF(AND((DAY(B20)=30),(DAY(C20)=31)),(DAYS360(B20,C20)+1)*(D20/30),IF(DAY(B20)&lt;&gt;31,IF(MONTH(C20)&lt;&gt;2,IF(DAY(C20)=31,DAYS360(B20,C20)*(D20/30),(DAYS360(B20,C20)+1)*(D20/30)),IF(DAY(C20)&lt;28,(DAYS360(B20,C20)+1)*(D20/30),(DAYS360(B20,C20)+31-DAY(C20))*(D20/30))),IF(MONTH(C20)&lt;&gt;2,IF(DAY(C20)=31,DAYS360(B20,C20)*(D20/30),DAYS360(B20,C20)*(D20/30)),IF(DAY(C20)&lt;28,DAYS360(B20,C20)*(D20/30),(DAYS360(B20,C20)+30-DAY(C20))*(D20/30)))))</f>
        <v>0</v>
      </c>
      <c r="F20" s="53"/>
    </row>
    <row r="21" spans="1:6" hidden="1" x14ac:dyDescent="0.2">
      <c r="B21" s="64">
        <f>'Fee - Withhold'!B22</f>
        <v>0</v>
      </c>
      <c r="C21" s="64">
        <f>'Fee - Withhold'!C22</f>
        <v>0</v>
      </c>
      <c r="D21" s="12">
        <f>'Fee - Withhold'!D22</f>
        <v>0</v>
      </c>
      <c r="E21" s="12">
        <f>IF(AND((DAY(B21)=30),(DAY(C21)=31)),(DAYS360(B21,C21)+1)*(D21/30),IF(DAY(B21)&lt;&gt;31,IF(MONTH(C21)&lt;&gt;2,IF(DAY(C21)=31,DAYS360(B21,C21)*(D21/30),(DAYS360(B21,C21)+1)*(D21/30)),IF(DAY(C21)&lt;28,(DAYS360(B21,C21)+1)*(D21/30),(DAYS360(B21,C21)+31-DAY(C21))*(D21/30))),IF(MONTH(C21)&lt;&gt;2,IF(DAY(C21)=31,DAYS360(B21,C21)*(D21/30),DAYS360(B21,C21)*(D21/30)),IF(DAY(C21)&lt;28,DAYS360(B21,C21)*(D21/30),(DAYS360(B21,C21)+30-DAY(C21))*(D21/30)))))</f>
        <v>0</v>
      </c>
      <c r="F21" s="53"/>
    </row>
    <row r="22" spans="1:6" ht="21" customHeight="1" x14ac:dyDescent="0.25">
      <c r="B22" s="16"/>
      <c r="C22" s="17"/>
      <c r="D22" s="14" t="s">
        <v>7</v>
      </c>
      <c r="E22" s="18">
        <f>SUM(E11:E21)</f>
        <v>0</v>
      </c>
      <c r="F22" s="53"/>
    </row>
    <row r="23" spans="1:6" ht="20.25" customHeight="1" x14ac:dyDescent="0.2">
      <c r="F23" s="53"/>
    </row>
    <row r="24" spans="1:6" ht="14.1" customHeight="1" x14ac:dyDescent="0.25">
      <c r="B24" s="4"/>
      <c r="C24" s="10" t="s">
        <v>8</v>
      </c>
      <c r="D24" s="5"/>
      <c r="E24" s="15"/>
      <c r="F24" s="53"/>
    </row>
    <row r="25" spans="1:6" x14ac:dyDescent="0.2">
      <c r="B25" s="6" t="s">
        <v>1</v>
      </c>
      <c r="C25" s="6" t="s">
        <v>18</v>
      </c>
      <c r="D25" s="7" t="s">
        <v>2</v>
      </c>
      <c r="E25" s="7" t="s">
        <v>3</v>
      </c>
      <c r="F25" s="54"/>
    </row>
    <row r="26" spans="1:6" x14ac:dyDescent="0.2">
      <c r="A26" s="22"/>
      <c r="B26" s="65">
        <f>'Fee - Withhold'!B27</f>
        <v>39814</v>
      </c>
      <c r="C26" s="64">
        <f>'Fee - Withhold'!C27</f>
        <v>40877</v>
      </c>
      <c r="D26" s="66">
        <f>'Fee - Withhold'!D27</f>
        <v>123</v>
      </c>
      <c r="E26" s="66">
        <f t="shared" ref="E26:E34" si="1">IF(AND((DAY(B26)=30),(DAY(C26)=31)),(DAYS360(B26,C26)+1)*(D26/30),IF(DAY(B26)&lt;&gt;31,IF(MONTH(C26)&lt;&gt;2,IF(DAY(C26)=31,DAYS360(B26,C26)*(D26/30),(DAYS360(B26,C26)+1)*(D26/30)),IF(DAY(C26)&lt;28,(DAYS360(B26,C26)+1)*(D26/30),(DAYS360(B26,C26)+31-DAY(C26))*(D26/30))),IF(MONTH(C26)&lt;&gt;2,IF(DAY(C26)=31,DAYS360(B26,C26)*(D26/30),DAYS360(B26,C26)*(D26/30)),IF(DAY(C26)&lt;28,DAYS360(B26,C26)*(D26/30),(DAYS360(B26,C26)+30-DAY(C26))*(D26/30)))))</f>
        <v>4305</v>
      </c>
      <c r="F26" s="53"/>
    </row>
    <row r="27" spans="1:6" x14ac:dyDescent="0.2">
      <c r="B27" s="64">
        <f>'Fee - Withhold'!B28</f>
        <v>40878</v>
      </c>
      <c r="C27" s="64">
        <f>'Fee - Withhold'!C28</f>
        <v>41243</v>
      </c>
      <c r="D27" s="12">
        <f>'Fee - Withhold'!D28</f>
        <v>127</v>
      </c>
      <c r="E27" s="12">
        <f t="shared" si="1"/>
        <v>1524</v>
      </c>
      <c r="F27" s="53"/>
    </row>
    <row r="28" spans="1:6" x14ac:dyDescent="0.2">
      <c r="B28" s="64">
        <f>'Fee - Withhold'!B29</f>
        <v>41244</v>
      </c>
      <c r="C28" s="64">
        <f>'Fee - Withhold'!C29</f>
        <v>41608</v>
      </c>
      <c r="D28" s="12">
        <f>'Fee - Withhold'!D29</f>
        <v>129</v>
      </c>
      <c r="E28" s="12">
        <f t="shared" si="1"/>
        <v>1548</v>
      </c>
      <c r="F28" s="53"/>
    </row>
    <row r="29" spans="1:6" x14ac:dyDescent="0.2">
      <c r="B29" s="64">
        <f>'Fee - Withhold'!B30</f>
        <v>41609</v>
      </c>
      <c r="C29" s="64">
        <v>41973</v>
      </c>
      <c r="D29" s="12">
        <f>'Fee - Withhold'!D30</f>
        <v>130.94</v>
      </c>
      <c r="E29" s="12">
        <f t="shared" si="1"/>
        <v>1571.28</v>
      </c>
      <c r="F29" s="53"/>
    </row>
    <row r="30" spans="1:6" x14ac:dyDescent="0.2">
      <c r="B30" s="64">
        <v>41974</v>
      </c>
      <c r="C30" s="64">
        <v>42247</v>
      </c>
      <c r="D30" s="12">
        <v>133.16999999999999</v>
      </c>
      <c r="E30" s="12">
        <f t="shared" si="1"/>
        <v>1198.5299999999997</v>
      </c>
    </row>
    <row r="31" spans="1:6" hidden="1" x14ac:dyDescent="0.2">
      <c r="B31" s="64">
        <f>'Fee - Withhold'!B32</f>
        <v>0</v>
      </c>
      <c r="C31" s="64">
        <f>'Fee - Withhold'!C32</f>
        <v>0</v>
      </c>
      <c r="D31" s="12">
        <f>'Fee - Withhold'!D32</f>
        <v>0</v>
      </c>
      <c r="E31" s="12">
        <f t="shared" si="1"/>
        <v>0</v>
      </c>
    </row>
    <row r="32" spans="1:6" hidden="1" x14ac:dyDescent="0.2">
      <c r="B32" s="64">
        <f>'Fee - Withhold'!B33</f>
        <v>0</v>
      </c>
      <c r="C32" s="64">
        <f>'Fee - Withhold'!C33</f>
        <v>0</v>
      </c>
      <c r="D32" s="12">
        <f>'Fee - Withhold'!D33</f>
        <v>0</v>
      </c>
      <c r="E32" s="12">
        <f t="shared" si="1"/>
        <v>0</v>
      </c>
    </row>
    <row r="33" spans="2:5" hidden="1" x14ac:dyDescent="0.2">
      <c r="B33" s="64">
        <f>'Fee - Withhold'!B34</f>
        <v>0</v>
      </c>
      <c r="C33" s="64">
        <f>'Fee - Withhold'!C34</f>
        <v>0</v>
      </c>
      <c r="D33" s="12">
        <f>'Fee - Withhold'!D34</f>
        <v>0</v>
      </c>
      <c r="E33" s="12">
        <f t="shared" si="1"/>
        <v>0</v>
      </c>
    </row>
    <row r="34" spans="2:5" hidden="1" x14ac:dyDescent="0.2">
      <c r="B34" s="64">
        <f>'Fee - Withhold'!B35</f>
        <v>0</v>
      </c>
      <c r="C34" s="64">
        <f>'Fee - Withhold'!C35</f>
        <v>0</v>
      </c>
      <c r="D34" s="12">
        <f>'Fee - Withhold'!D35</f>
        <v>0</v>
      </c>
      <c r="E34" s="12">
        <f t="shared" si="1"/>
        <v>0</v>
      </c>
    </row>
    <row r="35" spans="2:5" hidden="1" x14ac:dyDescent="0.2">
      <c r="B35" s="64">
        <f>'Fee - Withhold'!B36</f>
        <v>0</v>
      </c>
      <c r="C35" s="64">
        <f>'Fee - Withhold'!C36</f>
        <v>0</v>
      </c>
      <c r="D35" s="12">
        <f>'Fee - Withhold'!D36</f>
        <v>0</v>
      </c>
      <c r="E35" s="12">
        <f>IF(AND((DAY(B35)=30),(DAY(C35)=31)),(DAYS360(B35,C35)+1)*(D35/30),IF(DAY(B35)&lt;&gt;31,IF(MONTH(C35)&lt;&gt;2,IF(DAY(C35)=31,DAYS360(B35,C35)*(D35/30),(DAYS360(B35,C35)+1)*(D35/30)),IF(DAY(C35)&lt;28,(DAYS360(B35,C35)+1)*(D35/30),(DAYS360(B35,C35)+31-DAY(C35))*(D35/30))),IF(MONTH(C35)&lt;&gt;2,IF(DAY(C35)=31,DAYS360(B35,C35)*(D35/30),DAYS360(B35,C35)*(D35/30)),IF(DAY(C35)&lt;28,DAYS360(B35,C35)*(D35/30),(DAYS360(B35,C35)+30-DAY(C35))*(D35/30)))))</f>
        <v>0</v>
      </c>
    </row>
    <row r="36" spans="2:5" hidden="1" x14ac:dyDescent="0.2">
      <c r="B36" s="64">
        <f>'Fee - Withhold'!B37</f>
        <v>0</v>
      </c>
      <c r="C36" s="64">
        <f>'Fee - Withhold'!C37</f>
        <v>0</v>
      </c>
      <c r="D36" s="12">
        <f>'Fee - Withhold'!D37</f>
        <v>0</v>
      </c>
      <c r="E36" s="12">
        <f>IF(AND((DAY(B36)=30),(DAY(C36)=31)),(DAYS360(B36,C36)+1)*(D36/30),IF(DAY(B36)&lt;&gt;31,IF(MONTH(C36)&lt;&gt;2,IF(DAY(C36)=31,DAYS360(B36,C36)*(D36/30),(DAYS360(B36,C36)+1)*(D36/30)),IF(DAY(C36)&lt;28,(DAYS360(B36,C36)+1)*(D36/30),(DAYS360(B36,C36)+31-DAY(C36))*(D36/30))),IF(MONTH(C36)&lt;&gt;2,IF(DAY(C36)=31,DAYS360(B36,C36)*(D36/30),DAYS360(B36,C36)*(D36/30)),IF(DAY(C36)&lt;28,DAYS360(B36,C36)*(D36/30),(DAYS360(B36,C36)+30-DAY(C36))*(D36/30)))))</f>
        <v>0</v>
      </c>
    </row>
    <row r="37" spans="2:5" ht="22.5" customHeight="1" x14ac:dyDescent="0.25">
      <c r="B37" s="16"/>
      <c r="C37" s="17"/>
      <c r="D37" s="14" t="s">
        <v>9</v>
      </c>
      <c r="E37" s="31">
        <f>SUM(E26:E36)</f>
        <v>10146.810000000001</v>
      </c>
    </row>
    <row r="38" spans="2:5" ht="12.75" customHeight="1" x14ac:dyDescent="0.2"/>
    <row r="39" spans="2:5" ht="12.75" customHeight="1" x14ac:dyDescent="0.2">
      <c r="D39" s="42" t="s">
        <v>9</v>
      </c>
      <c r="E39" s="32">
        <f>SUM(E37)</f>
        <v>10146.810000000001</v>
      </c>
    </row>
    <row r="40" spans="2:5" ht="12.75" customHeight="1" x14ac:dyDescent="0.2">
      <c r="D40" s="42" t="s">
        <v>15</v>
      </c>
      <c r="E40" s="37">
        <f>-SUM(E22)</f>
        <v>0</v>
      </c>
    </row>
    <row r="41" spans="2:5" ht="12.75" customHeight="1" x14ac:dyDescent="0.2">
      <c r="D41" s="42"/>
    </row>
    <row r="42" spans="2:5" ht="12.75" customHeight="1" x14ac:dyDescent="0.2">
      <c r="D42" s="42" t="s">
        <v>11</v>
      </c>
      <c r="E42" s="40">
        <f>SUM(E39+E40)</f>
        <v>10146.810000000001</v>
      </c>
    </row>
    <row r="43" spans="2:5" ht="12.75" customHeight="1" x14ac:dyDescent="0.2">
      <c r="D43" s="43"/>
      <c r="E43" s="38"/>
    </row>
    <row r="44" spans="2:5" ht="15.75" customHeight="1" x14ac:dyDescent="0.2">
      <c r="D44" s="44" t="s">
        <v>10</v>
      </c>
      <c r="E44" s="39">
        <f>SUM('Fee - Withhold'!E45)</f>
        <v>-1766.0868</v>
      </c>
    </row>
    <row r="46" spans="2:5" ht="14.25" customHeight="1" thickBot="1" x14ac:dyDescent="0.25">
      <c r="B46" s="201" t="s">
        <v>87</v>
      </c>
      <c r="C46" s="202"/>
      <c r="D46" s="202"/>
      <c r="E46" s="41">
        <f>SUM(E42+E44)</f>
        <v>8380.7232000000004</v>
      </c>
    </row>
    <row r="47" spans="2:5" ht="13.5" thickTop="1" x14ac:dyDescent="0.2"/>
    <row r="48" spans="2:5" ht="17.25" customHeight="1" x14ac:dyDescent="0.2">
      <c r="B48" s="198" t="s">
        <v>86</v>
      </c>
      <c r="C48" s="198"/>
      <c r="D48" s="199"/>
      <c r="E48" s="68">
        <v>-88.3</v>
      </c>
    </row>
    <row r="50" spans="2:6" ht="21.75" customHeight="1" x14ac:dyDescent="0.2">
      <c r="B50" s="200" t="s">
        <v>101</v>
      </c>
      <c r="C50" s="200"/>
      <c r="D50" s="200"/>
      <c r="E50" s="149">
        <v>1677.79</v>
      </c>
      <c r="F50" s="53"/>
    </row>
    <row r="51" spans="2:6" x14ac:dyDescent="0.2">
      <c r="F51" s="53"/>
    </row>
    <row r="52" spans="2:6" ht="13.5" hidden="1" thickBot="1" x14ac:dyDescent="0.25">
      <c r="B52" s="163" t="s">
        <v>99</v>
      </c>
      <c r="C52" s="164"/>
      <c r="D52" s="164"/>
      <c r="E52" s="165"/>
    </row>
    <row r="53" spans="2:6" s="166" customFormat="1" x14ac:dyDescent="0.2">
      <c r="B53" s="167"/>
      <c r="C53" s="167"/>
      <c r="D53" s="167"/>
      <c r="E53" s="167"/>
    </row>
    <row r="54" spans="2:6" ht="12.75" customHeight="1" x14ac:dyDescent="0.2">
      <c r="B54" s="43" t="s">
        <v>52</v>
      </c>
      <c r="F54" s="53"/>
    </row>
  </sheetData>
  <customSheetViews>
    <customSheetView guid="{90829194-6234-4321-BDA8-107A2CB8EEFD}" showPageBreaks="1" printArea="1" showRuler="0">
      <selection activeCell="B15" sqref="B15"/>
      <pageMargins left="0.75" right="0.75" top="0.71" bottom="0.72" header="0.5" footer="0.5"/>
      <pageSetup orientation="portrait" r:id="rId1"/>
      <headerFooter alignWithMargins="0"/>
    </customSheetView>
  </customSheetViews>
  <mergeCells count="3">
    <mergeCell ref="B48:D48"/>
    <mergeCell ref="B50:D50"/>
    <mergeCell ref="B46:D46"/>
  </mergeCells>
  <phoneticPr fontId="0" type="noConversion"/>
  <pageMargins left="0.75" right="0.75" top="0.71" bottom="0.72" header="0.5" footer="0.5"/>
  <pageSetup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G14" sqref="G14"/>
    </sheetView>
  </sheetViews>
  <sheetFormatPr defaultRowHeight="12.75" x14ac:dyDescent="0.2"/>
  <cols>
    <col min="1" max="1" width="16.140625" style="150" customWidth="1"/>
    <col min="2" max="2" width="18.5703125" style="150" customWidth="1"/>
    <col min="3" max="3" width="20.85546875" customWidth="1"/>
    <col min="4" max="4" width="12.7109375" style="3" customWidth="1"/>
    <col min="6" max="6" width="16.140625" style="150" customWidth="1"/>
    <col min="7" max="7" width="18.5703125" style="150" customWidth="1"/>
    <col min="8" max="8" width="20.85546875" customWidth="1"/>
    <col min="9" max="9" width="14.5703125" style="3" customWidth="1"/>
  </cols>
  <sheetData>
    <row r="1" spans="1:9" ht="13.5" thickBot="1" x14ac:dyDescent="0.25">
      <c r="A1" s="203" t="s">
        <v>98</v>
      </c>
      <c r="B1" s="204"/>
      <c r="C1" s="204"/>
      <c r="D1" s="205"/>
      <c r="F1" s="203" t="s">
        <v>100</v>
      </c>
      <c r="G1" s="204"/>
      <c r="H1" s="204"/>
      <c r="I1" s="205"/>
    </row>
    <row r="2" spans="1:9" x14ac:dyDescent="0.2">
      <c r="A2" s="185"/>
      <c r="B2" s="186"/>
      <c r="C2" s="187"/>
      <c r="D2" s="188"/>
      <c r="F2" s="185"/>
      <c r="G2" s="186"/>
      <c r="H2" s="187"/>
      <c r="I2" s="188"/>
    </row>
    <row r="3" spans="1:9" ht="15.75" x14ac:dyDescent="0.25">
      <c r="A3" s="170" t="s">
        <v>88</v>
      </c>
      <c r="B3" s="156"/>
      <c r="C3" s="171">
        <f ca="1">TODAY()</f>
        <v>42277</v>
      </c>
      <c r="D3" s="172" t="s">
        <v>89</v>
      </c>
      <c r="F3" s="170" t="s">
        <v>88</v>
      </c>
      <c r="G3" s="156"/>
      <c r="H3" s="171">
        <f ca="1">TODAY()</f>
        <v>42277</v>
      </c>
      <c r="I3" s="172" t="s">
        <v>89</v>
      </c>
    </row>
    <row r="4" spans="1:9" x14ac:dyDescent="0.2">
      <c r="A4" s="168" t="s">
        <v>90</v>
      </c>
      <c r="B4" s="156"/>
      <c r="C4" s="38"/>
      <c r="D4" s="169"/>
      <c r="F4" s="168" t="s">
        <v>90</v>
      </c>
      <c r="G4" s="156"/>
      <c r="H4" s="38"/>
      <c r="I4" s="169"/>
    </row>
    <row r="5" spans="1:9" ht="13.5" thickBot="1" x14ac:dyDescent="0.25">
      <c r="A5" s="189"/>
      <c r="B5" s="190"/>
      <c r="C5" s="56"/>
      <c r="D5" s="191"/>
      <c r="F5" s="189"/>
      <c r="G5" s="190"/>
      <c r="H5" s="56"/>
      <c r="I5" s="191"/>
    </row>
    <row r="6" spans="1:9" ht="16.5" thickBot="1" x14ac:dyDescent="0.3">
      <c r="A6" s="206" t="s">
        <v>91</v>
      </c>
      <c r="B6" s="207"/>
      <c r="C6" s="207"/>
      <c r="D6" s="208"/>
      <c r="F6" s="209" t="s">
        <v>91</v>
      </c>
      <c r="G6" s="210"/>
      <c r="H6" s="210"/>
      <c r="I6" s="211"/>
    </row>
    <row r="7" spans="1:9" x14ac:dyDescent="0.2">
      <c r="A7" s="173" t="s">
        <v>1</v>
      </c>
      <c r="B7" s="151" t="s">
        <v>18</v>
      </c>
      <c r="C7" s="152" t="s">
        <v>92</v>
      </c>
      <c r="D7" s="174" t="s">
        <v>93</v>
      </c>
      <c r="F7" s="173" t="s">
        <v>1</v>
      </c>
      <c r="G7" s="151" t="s">
        <v>18</v>
      </c>
      <c r="H7" s="152" t="s">
        <v>92</v>
      </c>
      <c r="I7" s="174" t="s">
        <v>93</v>
      </c>
    </row>
    <row r="8" spans="1:9" x14ac:dyDescent="0.2">
      <c r="A8" s="175">
        <v>17046</v>
      </c>
      <c r="B8" s="153">
        <v>18232</v>
      </c>
      <c r="C8" s="176"/>
      <c r="D8" s="177">
        <f t="shared" ref="D8:D45" si="0">IF(AND((DAY(A8)=30),(DAY(B8)=31)),(DAYS360(A8,B8)+1)*(C8/30),IF(DAY(A8)&lt;&gt;31,IF(MONTH(B8)&lt;&gt;2,IF(DAY(B8)=31,DAYS360(A8,B8)*(C8/30),(DAYS360(A8,B8)+1)*(C8/30)),IF(DAY(B8)&lt;28,(DAYS360(A8,B8)+1)*(C8/30),(DAYS360(A8,B8)+31-DAY(B8))*(C8/30))),IF(MONTH(B8)&lt;&gt;2,IF(DAY(B8)=31,DAYS360(A8,B8)*(C8/30),DAYS360(A8,B8)*(C8/30)),IF(DAY(B8)&lt;28,DAYS360(A8,B8)*(C8/30),(DAYS360(A8,B8)+30-DAY(B8))*(C8/30)))))</f>
        <v>0</v>
      </c>
      <c r="F8" s="175">
        <v>17046</v>
      </c>
      <c r="G8" s="153">
        <v>18232</v>
      </c>
      <c r="H8" s="176"/>
      <c r="I8" s="177">
        <f t="shared" ref="I8:I45" si="1">IF(AND((DAY(F8)=30),(DAY(G8)=31)),(DAYS360(F8,G8)+1)*(H8/30),IF(DAY(F8)&lt;&gt;31,IF(MONTH(G8)&lt;&gt;2,IF(DAY(G8)=31,DAYS360(F8,G8)*(H8/30),(DAYS360(F8,G8)+1)*(H8/30)),IF(DAY(G8)&lt;28,(DAYS360(F8,G8)+1)*(H8/30),(DAYS360(F8,G8)+31-DAY(G8))*(H8/30))),IF(MONTH(G8)&lt;&gt;2,IF(DAY(G8)=31,DAYS360(F8,G8)*(H8/30),DAYS360(F8,G8)*(H8/30)),IF(DAY(G8)&lt;28,DAYS360(F8,G8)*(H8/30),(DAYS360(F8,G8)+30-DAY(G8))*(H8/30)))))</f>
        <v>0</v>
      </c>
    </row>
    <row r="9" spans="1:9" x14ac:dyDescent="0.2">
      <c r="A9" s="178">
        <v>18233</v>
      </c>
      <c r="B9" s="154">
        <v>19175</v>
      </c>
      <c r="C9" s="155"/>
      <c r="D9" s="177">
        <f t="shared" si="0"/>
        <v>0</v>
      </c>
      <c r="F9" s="178">
        <v>18233</v>
      </c>
      <c r="G9" s="154">
        <v>19175</v>
      </c>
      <c r="H9" s="155"/>
      <c r="I9" s="177">
        <f t="shared" si="1"/>
        <v>0</v>
      </c>
    </row>
    <row r="10" spans="1:9" x14ac:dyDescent="0.2">
      <c r="A10" s="178">
        <v>19176</v>
      </c>
      <c r="B10" s="154">
        <v>19997</v>
      </c>
      <c r="C10" s="155"/>
      <c r="D10" s="177">
        <f t="shared" si="0"/>
        <v>0</v>
      </c>
      <c r="F10" s="178">
        <v>19176</v>
      </c>
      <c r="G10" s="154">
        <v>19997</v>
      </c>
      <c r="H10" s="155"/>
      <c r="I10" s="177">
        <f t="shared" si="1"/>
        <v>0</v>
      </c>
    </row>
    <row r="11" spans="1:9" x14ac:dyDescent="0.2">
      <c r="A11" s="178">
        <v>19998</v>
      </c>
      <c r="B11" s="154">
        <v>21093</v>
      </c>
      <c r="C11" s="155"/>
      <c r="D11" s="177">
        <f t="shared" si="0"/>
        <v>0</v>
      </c>
      <c r="F11" s="178">
        <v>19998</v>
      </c>
      <c r="G11" s="154">
        <v>21093</v>
      </c>
      <c r="H11" s="155"/>
      <c r="I11" s="177">
        <f t="shared" si="1"/>
        <v>0</v>
      </c>
    </row>
    <row r="12" spans="1:9" x14ac:dyDescent="0.2">
      <c r="A12" s="178">
        <v>21094</v>
      </c>
      <c r="B12" s="154">
        <v>21550</v>
      </c>
      <c r="C12" s="155"/>
      <c r="D12" s="177">
        <f t="shared" si="0"/>
        <v>0</v>
      </c>
      <c r="F12" s="178">
        <v>21094</v>
      </c>
      <c r="G12" s="154">
        <v>21550</v>
      </c>
      <c r="H12" s="155"/>
      <c r="I12" s="177">
        <f t="shared" si="1"/>
        <v>0</v>
      </c>
    </row>
    <row r="13" spans="1:9" x14ac:dyDescent="0.2">
      <c r="A13" s="178">
        <v>21551</v>
      </c>
      <c r="B13" s="154">
        <v>22128</v>
      </c>
      <c r="C13" s="155"/>
      <c r="D13" s="177">
        <f t="shared" si="0"/>
        <v>0</v>
      </c>
      <c r="F13" s="178">
        <v>21551</v>
      </c>
      <c r="G13" s="154">
        <v>22128</v>
      </c>
      <c r="H13" s="155"/>
      <c r="I13" s="177">
        <f t="shared" si="1"/>
        <v>0</v>
      </c>
    </row>
    <row r="14" spans="1:9" x14ac:dyDescent="0.2">
      <c r="A14" s="178">
        <v>22129</v>
      </c>
      <c r="B14" s="154">
        <v>22919</v>
      </c>
      <c r="C14" s="155"/>
      <c r="D14" s="177">
        <f t="shared" si="0"/>
        <v>0</v>
      </c>
      <c r="F14" s="178">
        <v>22129</v>
      </c>
      <c r="G14" s="154">
        <v>22919</v>
      </c>
      <c r="H14" s="155"/>
      <c r="I14" s="177">
        <f t="shared" si="1"/>
        <v>0</v>
      </c>
    </row>
    <row r="15" spans="1:9" x14ac:dyDescent="0.2">
      <c r="A15" s="178">
        <v>22920</v>
      </c>
      <c r="B15" s="154">
        <v>24076</v>
      </c>
      <c r="C15" s="155"/>
      <c r="D15" s="177">
        <f t="shared" si="0"/>
        <v>0</v>
      </c>
      <c r="F15" s="178">
        <v>22920</v>
      </c>
      <c r="G15" s="154">
        <v>24076</v>
      </c>
      <c r="H15" s="155"/>
      <c r="I15" s="177">
        <f t="shared" si="1"/>
        <v>0</v>
      </c>
    </row>
    <row r="16" spans="1:9" x14ac:dyDescent="0.2">
      <c r="A16" s="178">
        <v>24077</v>
      </c>
      <c r="B16" s="154">
        <v>25203</v>
      </c>
      <c r="C16" s="155"/>
      <c r="D16" s="177">
        <f t="shared" si="0"/>
        <v>0</v>
      </c>
      <c r="F16" s="178">
        <v>24077</v>
      </c>
      <c r="G16" s="154">
        <v>25203</v>
      </c>
      <c r="H16" s="155"/>
      <c r="I16" s="177">
        <f t="shared" si="1"/>
        <v>0</v>
      </c>
    </row>
    <row r="17" spans="1:9" x14ac:dyDescent="0.2">
      <c r="A17" s="178">
        <v>25204</v>
      </c>
      <c r="B17" s="154">
        <v>25749</v>
      </c>
      <c r="C17" s="155"/>
      <c r="D17" s="177">
        <f t="shared" si="0"/>
        <v>0</v>
      </c>
      <c r="F17" s="178">
        <v>25204</v>
      </c>
      <c r="G17" s="154">
        <v>25749</v>
      </c>
      <c r="H17" s="155"/>
      <c r="I17" s="177">
        <f t="shared" si="1"/>
        <v>0</v>
      </c>
    </row>
    <row r="18" spans="1:9" x14ac:dyDescent="0.2">
      <c r="A18" s="178">
        <v>25750</v>
      </c>
      <c r="B18" s="154">
        <v>26511</v>
      </c>
      <c r="C18" s="155"/>
      <c r="D18" s="177">
        <f t="shared" si="0"/>
        <v>0</v>
      </c>
      <c r="F18" s="178">
        <v>25750</v>
      </c>
      <c r="G18" s="154">
        <v>26511</v>
      </c>
      <c r="H18" s="155"/>
      <c r="I18" s="177">
        <f t="shared" si="1"/>
        <v>0</v>
      </c>
    </row>
    <row r="19" spans="1:9" x14ac:dyDescent="0.2">
      <c r="A19" s="178">
        <v>26512</v>
      </c>
      <c r="B19" s="154">
        <v>27149</v>
      </c>
      <c r="C19" s="155"/>
      <c r="D19" s="177">
        <f t="shared" si="0"/>
        <v>0</v>
      </c>
      <c r="F19" s="178">
        <v>26512</v>
      </c>
      <c r="G19" s="154">
        <v>27149</v>
      </c>
      <c r="H19" s="155"/>
      <c r="I19" s="177">
        <f t="shared" si="1"/>
        <v>0</v>
      </c>
    </row>
    <row r="20" spans="1:9" x14ac:dyDescent="0.2">
      <c r="A20" s="178">
        <v>27150</v>
      </c>
      <c r="B20" s="154">
        <v>27606</v>
      </c>
      <c r="C20" s="155"/>
      <c r="D20" s="177">
        <f t="shared" si="0"/>
        <v>0</v>
      </c>
      <c r="F20" s="178">
        <v>27150</v>
      </c>
      <c r="G20" s="154">
        <v>27606</v>
      </c>
      <c r="H20" s="155"/>
      <c r="I20" s="177">
        <f t="shared" si="1"/>
        <v>0</v>
      </c>
    </row>
    <row r="21" spans="1:9" x14ac:dyDescent="0.2">
      <c r="A21" s="178">
        <v>27607</v>
      </c>
      <c r="B21" s="154">
        <v>28033</v>
      </c>
      <c r="C21" s="155"/>
      <c r="D21" s="177">
        <f t="shared" si="0"/>
        <v>0</v>
      </c>
      <c r="F21" s="178">
        <v>27607</v>
      </c>
      <c r="G21" s="154">
        <v>28033</v>
      </c>
      <c r="H21" s="155"/>
      <c r="I21" s="177">
        <f t="shared" si="1"/>
        <v>0</v>
      </c>
    </row>
    <row r="22" spans="1:9" x14ac:dyDescent="0.2">
      <c r="A22" s="178">
        <v>28034</v>
      </c>
      <c r="B22" s="154">
        <v>28398</v>
      </c>
      <c r="C22" s="155"/>
      <c r="D22" s="177">
        <f t="shared" si="0"/>
        <v>0</v>
      </c>
      <c r="F22" s="178">
        <v>28034</v>
      </c>
      <c r="G22" s="154">
        <v>28398</v>
      </c>
      <c r="H22" s="155"/>
      <c r="I22" s="177">
        <f t="shared" si="1"/>
        <v>0</v>
      </c>
    </row>
    <row r="23" spans="1:9" x14ac:dyDescent="0.2">
      <c r="A23" s="178">
        <v>28399</v>
      </c>
      <c r="B23" s="154">
        <v>28763</v>
      </c>
      <c r="C23" s="155"/>
      <c r="D23" s="177">
        <f t="shared" si="0"/>
        <v>0</v>
      </c>
      <c r="F23" s="178">
        <v>28399</v>
      </c>
      <c r="G23" s="154">
        <v>28763</v>
      </c>
      <c r="H23" s="155"/>
      <c r="I23" s="177">
        <f t="shared" si="1"/>
        <v>0</v>
      </c>
    </row>
    <row r="24" spans="1:9" x14ac:dyDescent="0.2">
      <c r="A24" s="178">
        <v>28764</v>
      </c>
      <c r="B24" s="154">
        <v>29128</v>
      </c>
      <c r="C24" s="155"/>
      <c r="D24" s="177">
        <f t="shared" si="0"/>
        <v>0</v>
      </c>
      <c r="F24" s="178">
        <v>28764</v>
      </c>
      <c r="G24" s="154">
        <v>29128</v>
      </c>
      <c r="H24" s="155"/>
      <c r="I24" s="177">
        <f t="shared" si="1"/>
        <v>0</v>
      </c>
    </row>
    <row r="25" spans="1:9" x14ac:dyDescent="0.2">
      <c r="A25" s="178">
        <v>29129</v>
      </c>
      <c r="B25" s="154">
        <v>29494</v>
      </c>
      <c r="C25" s="155"/>
      <c r="D25" s="177">
        <f t="shared" si="0"/>
        <v>0</v>
      </c>
      <c r="F25" s="178">
        <v>29129</v>
      </c>
      <c r="G25" s="154">
        <v>29494</v>
      </c>
      <c r="H25" s="155"/>
      <c r="I25" s="177">
        <f t="shared" si="1"/>
        <v>0</v>
      </c>
    </row>
    <row r="26" spans="1:9" x14ac:dyDescent="0.2">
      <c r="A26" s="178">
        <v>29495</v>
      </c>
      <c r="B26" s="154">
        <v>29859</v>
      </c>
      <c r="C26" s="155"/>
      <c r="D26" s="177">
        <f t="shared" si="0"/>
        <v>0</v>
      </c>
      <c r="F26" s="178">
        <v>29495</v>
      </c>
      <c r="G26" s="154">
        <v>29859</v>
      </c>
      <c r="H26" s="155"/>
      <c r="I26" s="177">
        <f t="shared" si="1"/>
        <v>0</v>
      </c>
    </row>
    <row r="27" spans="1:9" x14ac:dyDescent="0.2">
      <c r="A27" s="178">
        <v>29860</v>
      </c>
      <c r="B27" s="154">
        <v>30224</v>
      </c>
      <c r="C27" s="155"/>
      <c r="D27" s="177">
        <f t="shared" si="0"/>
        <v>0</v>
      </c>
      <c r="F27" s="178">
        <v>29860</v>
      </c>
      <c r="G27" s="154">
        <v>30224</v>
      </c>
      <c r="H27" s="155"/>
      <c r="I27" s="177">
        <f t="shared" si="1"/>
        <v>0</v>
      </c>
    </row>
    <row r="28" spans="1:9" x14ac:dyDescent="0.2">
      <c r="A28" s="178">
        <v>30225</v>
      </c>
      <c r="B28" s="154">
        <v>30772</v>
      </c>
      <c r="C28" s="155"/>
      <c r="D28" s="177">
        <f t="shared" si="0"/>
        <v>0</v>
      </c>
      <c r="F28" s="178">
        <v>30225</v>
      </c>
      <c r="G28" s="154">
        <v>30772</v>
      </c>
      <c r="H28" s="155"/>
      <c r="I28" s="177">
        <f t="shared" si="1"/>
        <v>0</v>
      </c>
    </row>
    <row r="29" spans="1:9" x14ac:dyDescent="0.2">
      <c r="A29" s="178">
        <v>30773</v>
      </c>
      <c r="B29" s="154">
        <v>31016</v>
      </c>
      <c r="C29" s="155"/>
      <c r="D29" s="177">
        <f t="shared" si="0"/>
        <v>0</v>
      </c>
      <c r="F29" s="178">
        <v>30773</v>
      </c>
      <c r="G29" s="154">
        <v>31016</v>
      </c>
      <c r="H29" s="155"/>
      <c r="I29" s="177">
        <f t="shared" si="1"/>
        <v>0</v>
      </c>
    </row>
    <row r="30" spans="1:9" x14ac:dyDescent="0.2">
      <c r="A30" s="178">
        <v>31017</v>
      </c>
      <c r="B30" s="154">
        <v>31381</v>
      </c>
      <c r="C30" s="155"/>
      <c r="D30" s="177">
        <f t="shared" si="0"/>
        <v>0</v>
      </c>
      <c r="F30" s="178">
        <v>31017</v>
      </c>
      <c r="G30" s="154">
        <v>31381</v>
      </c>
      <c r="H30" s="155"/>
      <c r="I30" s="177">
        <f t="shared" si="1"/>
        <v>0</v>
      </c>
    </row>
    <row r="31" spans="1:9" x14ac:dyDescent="0.2">
      <c r="A31" s="178">
        <v>31382</v>
      </c>
      <c r="B31" s="154">
        <v>31746</v>
      </c>
      <c r="C31" s="155"/>
      <c r="D31" s="177">
        <f t="shared" si="0"/>
        <v>0</v>
      </c>
      <c r="F31" s="178">
        <v>31382</v>
      </c>
      <c r="G31" s="154">
        <v>31746</v>
      </c>
      <c r="H31" s="155"/>
      <c r="I31" s="177">
        <f t="shared" si="1"/>
        <v>0</v>
      </c>
    </row>
    <row r="32" spans="1:9" x14ac:dyDescent="0.2">
      <c r="A32" s="178">
        <v>31747</v>
      </c>
      <c r="B32" s="154">
        <v>32111</v>
      </c>
      <c r="C32" s="155"/>
      <c r="D32" s="177">
        <f t="shared" si="0"/>
        <v>0</v>
      </c>
      <c r="F32" s="178">
        <v>31747</v>
      </c>
      <c r="G32" s="154">
        <v>32111</v>
      </c>
      <c r="H32" s="155"/>
      <c r="I32" s="177">
        <f t="shared" si="1"/>
        <v>0</v>
      </c>
    </row>
    <row r="33" spans="1:9" x14ac:dyDescent="0.2">
      <c r="A33" s="178">
        <v>32112</v>
      </c>
      <c r="B33" s="154">
        <v>32477</v>
      </c>
      <c r="C33" s="155"/>
      <c r="D33" s="177">
        <f t="shared" si="0"/>
        <v>0</v>
      </c>
      <c r="F33" s="178">
        <v>32112</v>
      </c>
      <c r="G33" s="154">
        <v>32477</v>
      </c>
      <c r="H33" s="155"/>
      <c r="I33" s="177">
        <f t="shared" si="1"/>
        <v>0</v>
      </c>
    </row>
    <row r="34" spans="1:9" x14ac:dyDescent="0.2">
      <c r="A34" s="178">
        <v>32478</v>
      </c>
      <c r="B34" s="154">
        <v>32842</v>
      </c>
      <c r="C34" s="155"/>
      <c r="D34" s="177">
        <f t="shared" si="0"/>
        <v>0</v>
      </c>
      <c r="F34" s="178">
        <v>32478</v>
      </c>
      <c r="G34" s="154">
        <v>32842</v>
      </c>
      <c r="H34" s="155"/>
      <c r="I34" s="177">
        <f t="shared" si="1"/>
        <v>0</v>
      </c>
    </row>
    <row r="35" spans="1:9" x14ac:dyDescent="0.2">
      <c r="A35" s="178">
        <v>32843</v>
      </c>
      <c r="B35" s="154">
        <v>33238</v>
      </c>
      <c r="C35" s="155"/>
      <c r="D35" s="177">
        <f t="shared" si="0"/>
        <v>0</v>
      </c>
      <c r="F35" s="178">
        <v>32843</v>
      </c>
      <c r="G35" s="154">
        <v>33238</v>
      </c>
      <c r="H35" s="155"/>
      <c r="I35" s="177">
        <f t="shared" si="1"/>
        <v>0</v>
      </c>
    </row>
    <row r="36" spans="1:9" x14ac:dyDescent="0.2">
      <c r="A36" s="178">
        <v>33239</v>
      </c>
      <c r="B36" s="154">
        <v>33572</v>
      </c>
      <c r="C36" s="155"/>
      <c r="D36" s="177">
        <f t="shared" si="0"/>
        <v>0</v>
      </c>
      <c r="F36" s="178">
        <v>33239</v>
      </c>
      <c r="G36" s="154">
        <v>33572</v>
      </c>
      <c r="H36" s="155"/>
      <c r="I36" s="177">
        <f t="shared" si="1"/>
        <v>0</v>
      </c>
    </row>
    <row r="37" spans="1:9" x14ac:dyDescent="0.2">
      <c r="A37" s="178">
        <v>33573</v>
      </c>
      <c r="B37" s="154">
        <v>33663</v>
      </c>
      <c r="C37" s="155"/>
      <c r="D37" s="177">
        <f t="shared" si="0"/>
        <v>0</v>
      </c>
      <c r="F37" s="178">
        <v>33573</v>
      </c>
      <c r="G37" s="154">
        <v>33663</v>
      </c>
      <c r="H37" s="155"/>
      <c r="I37" s="177">
        <f t="shared" si="1"/>
        <v>0</v>
      </c>
    </row>
    <row r="38" spans="1:9" x14ac:dyDescent="0.2">
      <c r="A38" s="178">
        <v>33664</v>
      </c>
      <c r="B38" s="154">
        <v>33694</v>
      </c>
      <c r="C38" s="155"/>
      <c r="D38" s="177">
        <f t="shared" si="0"/>
        <v>0</v>
      </c>
      <c r="F38" s="178">
        <v>33664</v>
      </c>
      <c r="G38" s="154">
        <v>33694</v>
      </c>
      <c r="H38" s="155"/>
      <c r="I38" s="177">
        <f t="shared" si="1"/>
        <v>0</v>
      </c>
    </row>
    <row r="39" spans="1:9" x14ac:dyDescent="0.2">
      <c r="A39" s="178">
        <v>33695</v>
      </c>
      <c r="B39" s="154">
        <v>33938</v>
      </c>
      <c r="C39" s="155"/>
      <c r="D39" s="177">
        <f t="shared" si="0"/>
        <v>0</v>
      </c>
      <c r="F39" s="178">
        <v>33695</v>
      </c>
      <c r="G39" s="154">
        <v>33938</v>
      </c>
      <c r="H39" s="155"/>
      <c r="I39" s="177">
        <f t="shared" si="1"/>
        <v>0</v>
      </c>
    </row>
    <row r="40" spans="1:9" x14ac:dyDescent="0.2">
      <c r="A40" s="178">
        <v>33939</v>
      </c>
      <c r="B40" s="154">
        <v>34303</v>
      </c>
      <c r="C40" s="155"/>
      <c r="D40" s="177">
        <f t="shared" si="0"/>
        <v>0</v>
      </c>
      <c r="F40" s="178">
        <v>33939</v>
      </c>
      <c r="G40" s="154">
        <v>34303</v>
      </c>
      <c r="H40" s="155"/>
      <c r="I40" s="177">
        <f t="shared" si="1"/>
        <v>0</v>
      </c>
    </row>
    <row r="41" spans="1:9" x14ac:dyDescent="0.2">
      <c r="A41" s="178">
        <v>34304</v>
      </c>
      <c r="B41" s="154">
        <v>34668</v>
      </c>
      <c r="C41" s="155"/>
      <c r="D41" s="177">
        <f t="shared" si="0"/>
        <v>0</v>
      </c>
      <c r="F41" s="178">
        <v>34304</v>
      </c>
      <c r="G41" s="154">
        <v>34668</v>
      </c>
      <c r="H41" s="155"/>
      <c r="I41" s="177">
        <f t="shared" si="1"/>
        <v>0</v>
      </c>
    </row>
    <row r="42" spans="1:9" x14ac:dyDescent="0.2">
      <c r="A42" s="178">
        <v>34669</v>
      </c>
      <c r="B42" s="154">
        <v>35033</v>
      </c>
      <c r="C42" s="155"/>
      <c r="D42" s="177">
        <f t="shared" si="0"/>
        <v>0</v>
      </c>
      <c r="F42" s="178">
        <v>34669</v>
      </c>
      <c r="G42" s="154">
        <v>35033</v>
      </c>
      <c r="H42" s="155"/>
      <c r="I42" s="177">
        <f t="shared" si="1"/>
        <v>0</v>
      </c>
    </row>
    <row r="43" spans="1:9" x14ac:dyDescent="0.2">
      <c r="A43" s="178">
        <v>35034</v>
      </c>
      <c r="B43" s="154">
        <v>35399</v>
      </c>
      <c r="C43" s="155"/>
      <c r="D43" s="177">
        <f t="shared" si="0"/>
        <v>0</v>
      </c>
      <c r="F43" s="178">
        <v>35034</v>
      </c>
      <c r="G43" s="154">
        <v>35399</v>
      </c>
      <c r="H43" s="155"/>
      <c r="I43" s="177">
        <f t="shared" si="1"/>
        <v>0</v>
      </c>
    </row>
    <row r="44" spans="1:9" x14ac:dyDescent="0.2">
      <c r="A44" s="178">
        <v>35400</v>
      </c>
      <c r="B44" s="154">
        <v>35764</v>
      </c>
      <c r="C44" s="155"/>
      <c r="D44" s="177">
        <f t="shared" si="0"/>
        <v>0</v>
      </c>
      <c r="F44" s="178">
        <v>35400</v>
      </c>
      <c r="G44" s="154">
        <v>35764</v>
      </c>
      <c r="H44" s="155"/>
      <c r="I44" s="177">
        <f t="shared" si="1"/>
        <v>0</v>
      </c>
    </row>
    <row r="45" spans="1:9" x14ac:dyDescent="0.2">
      <c r="A45" s="178">
        <v>35765</v>
      </c>
      <c r="B45" s="154"/>
      <c r="C45" s="155"/>
      <c r="D45" s="177">
        <f t="shared" si="0"/>
        <v>0</v>
      </c>
      <c r="F45" s="178">
        <v>35765</v>
      </c>
      <c r="G45" s="154"/>
      <c r="H45" s="155"/>
      <c r="I45" s="177">
        <f t="shared" si="1"/>
        <v>0</v>
      </c>
    </row>
    <row r="46" spans="1:9" ht="15.75" x14ac:dyDescent="0.25">
      <c r="A46" s="179"/>
      <c r="B46" s="159"/>
      <c r="C46" s="160" t="s">
        <v>94</v>
      </c>
      <c r="D46" s="180">
        <f>SUM(D8:D45)</f>
        <v>0</v>
      </c>
      <c r="F46" s="179"/>
      <c r="G46" s="159"/>
      <c r="H46" s="160" t="s">
        <v>94</v>
      </c>
      <c r="I46" s="180">
        <f>SUM(I8:I45)</f>
        <v>0</v>
      </c>
    </row>
    <row r="47" spans="1:9" ht="15.75" x14ac:dyDescent="0.25">
      <c r="A47" s="192"/>
      <c r="B47" s="193"/>
      <c r="C47" s="194"/>
      <c r="D47" s="195"/>
      <c r="F47" s="192"/>
      <c r="G47" s="193"/>
      <c r="H47" s="194"/>
      <c r="I47" s="195"/>
    </row>
    <row r="48" spans="1:9" ht="15.75" x14ac:dyDescent="0.25">
      <c r="A48" s="179"/>
      <c r="B48" s="161" t="s">
        <v>95</v>
      </c>
      <c r="C48" s="162"/>
      <c r="D48" s="180"/>
      <c r="F48" s="179"/>
      <c r="G48" s="161" t="s">
        <v>95</v>
      </c>
      <c r="H48" s="162"/>
      <c r="I48" s="180"/>
    </row>
    <row r="49" spans="1:9" x14ac:dyDescent="0.2">
      <c r="A49" s="173" t="s">
        <v>1</v>
      </c>
      <c r="B49" s="151" t="s">
        <v>18</v>
      </c>
      <c r="C49" s="152" t="s">
        <v>92</v>
      </c>
      <c r="D49" s="174" t="s">
        <v>93</v>
      </c>
      <c r="F49" s="173" t="s">
        <v>1</v>
      </c>
      <c r="G49" s="151" t="s">
        <v>18</v>
      </c>
      <c r="H49" s="152" t="s">
        <v>92</v>
      </c>
      <c r="I49" s="174" t="s">
        <v>93</v>
      </c>
    </row>
    <row r="50" spans="1:9" x14ac:dyDescent="0.2">
      <c r="A50" s="175">
        <v>17046</v>
      </c>
      <c r="B50" s="153">
        <v>18232</v>
      </c>
      <c r="C50" s="155"/>
      <c r="D50" s="177">
        <f t="shared" ref="D50:D87" si="2">IF(AND((DAY(A50)=30),(DAY(B50)=31)),(DAYS360(A50,B50)+1)*(C50/30),IF(DAY(A50)&lt;&gt;31,IF(MONTH(B50)&lt;&gt;2,IF(DAY(B50)=31,DAYS360(A50,B50)*(C50/30),(DAYS360(A50,B50)+1)*(C50/30)),IF(DAY(B50)&lt;28,(DAYS360(A50,B50)+1)*(C50/30),(DAYS360(A50,B50)+31-DAY(B50))*(C50/30))),IF(MONTH(B50)&lt;&gt;2,IF(DAY(B50)=31,DAYS360(A50,B50)*(C50/30),DAYS360(A50,B50)*(C50/30)),IF(DAY(B50)&lt;28,DAYS360(A50,B50)*(C50/30),(DAYS360(A50,B50)+30-DAY(B50))*(C50/30)))))</f>
        <v>0</v>
      </c>
      <c r="F50" s="175">
        <v>17046</v>
      </c>
      <c r="G50" s="153">
        <v>18232</v>
      </c>
      <c r="H50" s="155"/>
      <c r="I50" s="177">
        <f t="shared" ref="I50:I87" si="3">IF(AND((DAY(F50)=30),(DAY(G50)=31)),(DAYS360(F50,G50)+1)*(H50/30),IF(DAY(F50)&lt;&gt;31,IF(MONTH(G50)&lt;&gt;2,IF(DAY(G50)=31,DAYS360(F50,G50)*(H50/30),(DAYS360(F50,G50)+1)*(H50/30)),IF(DAY(G50)&lt;28,(DAYS360(F50,G50)+1)*(H50/30),(DAYS360(F50,G50)+31-DAY(G50))*(H50/30))),IF(MONTH(G50)&lt;&gt;2,IF(DAY(G50)=31,DAYS360(F50,G50)*(H50/30),DAYS360(F50,G50)*(H50/30)),IF(DAY(G50)&lt;28,DAYS360(F50,G50)*(H50/30),(DAYS360(F50,G50)+30-DAY(G50))*(H50/30)))))</f>
        <v>0</v>
      </c>
    </row>
    <row r="51" spans="1:9" x14ac:dyDescent="0.2">
      <c r="A51" s="178">
        <v>18233</v>
      </c>
      <c r="B51" s="154">
        <v>19175</v>
      </c>
      <c r="C51" s="155"/>
      <c r="D51" s="177">
        <f t="shared" si="2"/>
        <v>0</v>
      </c>
      <c r="F51" s="178">
        <v>18233</v>
      </c>
      <c r="G51" s="154">
        <v>19175</v>
      </c>
      <c r="H51" s="155"/>
      <c r="I51" s="177">
        <f t="shared" si="3"/>
        <v>0</v>
      </c>
    </row>
    <row r="52" spans="1:9" x14ac:dyDescent="0.2">
      <c r="A52" s="178">
        <v>19176</v>
      </c>
      <c r="B52" s="154">
        <v>19997</v>
      </c>
      <c r="C52" s="155"/>
      <c r="D52" s="177">
        <f t="shared" si="2"/>
        <v>0</v>
      </c>
      <c r="F52" s="178">
        <v>19176</v>
      </c>
      <c r="G52" s="154">
        <v>19997</v>
      </c>
      <c r="H52" s="155"/>
      <c r="I52" s="177">
        <f t="shared" si="3"/>
        <v>0</v>
      </c>
    </row>
    <row r="53" spans="1:9" x14ac:dyDescent="0.2">
      <c r="A53" s="178">
        <v>19998</v>
      </c>
      <c r="B53" s="154">
        <v>21093</v>
      </c>
      <c r="C53" s="155"/>
      <c r="D53" s="177">
        <f t="shared" si="2"/>
        <v>0</v>
      </c>
      <c r="F53" s="178">
        <v>19998</v>
      </c>
      <c r="G53" s="154">
        <v>21093</v>
      </c>
      <c r="H53" s="155"/>
      <c r="I53" s="177">
        <f t="shared" si="3"/>
        <v>0</v>
      </c>
    </row>
    <row r="54" spans="1:9" x14ac:dyDescent="0.2">
      <c r="A54" s="178">
        <v>21094</v>
      </c>
      <c r="B54" s="154">
        <v>21550</v>
      </c>
      <c r="C54" s="155"/>
      <c r="D54" s="177">
        <f t="shared" si="2"/>
        <v>0</v>
      </c>
      <c r="F54" s="178">
        <v>21094</v>
      </c>
      <c r="G54" s="154">
        <v>21550</v>
      </c>
      <c r="H54" s="155"/>
      <c r="I54" s="177">
        <f t="shared" si="3"/>
        <v>0</v>
      </c>
    </row>
    <row r="55" spans="1:9" x14ac:dyDescent="0.2">
      <c r="A55" s="178">
        <v>21551</v>
      </c>
      <c r="B55" s="154">
        <v>22128</v>
      </c>
      <c r="C55" s="155"/>
      <c r="D55" s="177">
        <f t="shared" si="2"/>
        <v>0</v>
      </c>
      <c r="F55" s="178">
        <v>21551</v>
      </c>
      <c r="G55" s="154">
        <v>22128</v>
      </c>
      <c r="H55" s="155"/>
      <c r="I55" s="177">
        <f t="shared" si="3"/>
        <v>0</v>
      </c>
    </row>
    <row r="56" spans="1:9" x14ac:dyDescent="0.2">
      <c r="A56" s="178">
        <v>22129</v>
      </c>
      <c r="B56" s="154">
        <v>22919</v>
      </c>
      <c r="C56" s="155"/>
      <c r="D56" s="177">
        <f t="shared" si="2"/>
        <v>0</v>
      </c>
      <c r="F56" s="178">
        <v>22129</v>
      </c>
      <c r="G56" s="154">
        <v>22919</v>
      </c>
      <c r="H56" s="155"/>
      <c r="I56" s="177">
        <f t="shared" si="3"/>
        <v>0</v>
      </c>
    </row>
    <row r="57" spans="1:9" x14ac:dyDescent="0.2">
      <c r="A57" s="178">
        <v>22920</v>
      </c>
      <c r="B57" s="154">
        <v>24076</v>
      </c>
      <c r="C57" s="155"/>
      <c r="D57" s="177">
        <f t="shared" si="2"/>
        <v>0</v>
      </c>
      <c r="F57" s="178">
        <v>22920</v>
      </c>
      <c r="G57" s="154">
        <v>24076</v>
      </c>
      <c r="H57" s="155"/>
      <c r="I57" s="177">
        <f t="shared" si="3"/>
        <v>0</v>
      </c>
    </row>
    <row r="58" spans="1:9" x14ac:dyDescent="0.2">
      <c r="A58" s="178">
        <v>24077</v>
      </c>
      <c r="B58" s="154">
        <v>25203</v>
      </c>
      <c r="C58" s="155"/>
      <c r="D58" s="177">
        <f t="shared" si="2"/>
        <v>0</v>
      </c>
      <c r="F58" s="178">
        <v>24077</v>
      </c>
      <c r="G58" s="154">
        <v>25203</v>
      </c>
      <c r="H58" s="155"/>
      <c r="I58" s="177">
        <f t="shared" si="3"/>
        <v>0</v>
      </c>
    </row>
    <row r="59" spans="1:9" x14ac:dyDescent="0.2">
      <c r="A59" s="178">
        <v>25204</v>
      </c>
      <c r="B59" s="154">
        <v>25749</v>
      </c>
      <c r="C59" s="155"/>
      <c r="D59" s="177">
        <f t="shared" si="2"/>
        <v>0</v>
      </c>
      <c r="F59" s="178">
        <v>25204</v>
      </c>
      <c r="G59" s="154">
        <v>25749</v>
      </c>
      <c r="H59" s="155"/>
      <c r="I59" s="177">
        <f t="shared" si="3"/>
        <v>0</v>
      </c>
    </row>
    <row r="60" spans="1:9" x14ac:dyDescent="0.2">
      <c r="A60" s="178">
        <v>25750</v>
      </c>
      <c r="B60" s="154">
        <v>26511</v>
      </c>
      <c r="C60" s="155"/>
      <c r="D60" s="177">
        <f t="shared" si="2"/>
        <v>0</v>
      </c>
      <c r="F60" s="178">
        <v>25750</v>
      </c>
      <c r="G60" s="154">
        <v>26511</v>
      </c>
      <c r="H60" s="155"/>
      <c r="I60" s="177">
        <f t="shared" si="3"/>
        <v>0</v>
      </c>
    </row>
    <row r="61" spans="1:9" x14ac:dyDescent="0.2">
      <c r="A61" s="178">
        <v>26512</v>
      </c>
      <c r="B61" s="154">
        <v>27149</v>
      </c>
      <c r="C61" s="155"/>
      <c r="D61" s="177">
        <f t="shared" si="2"/>
        <v>0</v>
      </c>
      <c r="F61" s="178">
        <v>26512</v>
      </c>
      <c r="G61" s="154">
        <v>27149</v>
      </c>
      <c r="H61" s="155"/>
      <c r="I61" s="177">
        <f t="shared" si="3"/>
        <v>0</v>
      </c>
    </row>
    <row r="62" spans="1:9" x14ac:dyDescent="0.2">
      <c r="A62" s="178">
        <v>27150</v>
      </c>
      <c r="B62" s="154">
        <v>27606</v>
      </c>
      <c r="C62" s="155"/>
      <c r="D62" s="177">
        <f t="shared" si="2"/>
        <v>0</v>
      </c>
      <c r="F62" s="178">
        <v>27150</v>
      </c>
      <c r="G62" s="154">
        <v>27606</v>
      </c>
      <c r="H62" s="155"/>
      <c r="I62" s="177">
        <f t="shared" si="3"/>
        <v>0</v>
      </c>
    </row>
    <row r="63" spans="1:9" x14ac:dyDescent="0.2">
      <c r="A63" s="178">
        <v>27607</v>
      </c>
      <c r="B63" s="154">
        <v>28033</v>
      </c>
      <c r="C63" s="155"/>
      <c r="D63" s="177">
        <f t="shared" si="2"/>
        <v>0</v>
      </c>
      <c r="F63" s="178">
        <v>27607</v>
      </c>
      <c r="G63" s="154">
        <v>28033</v>
      </c>
      <c r="H63" s="155"/>
      <c r="I63" s="177">
        <f t="shared" si="3"/>
        <v>0</v>
      </c>
    </row>
    <row r="64" spans="1:9" x14ac:dyDescent="0.2">
      <c r="A64" s="178">
        <v>28034</v>
      </c>
      <c r="B64" s="154">
        <v>28398</v>
      </c>
      <c r="C64" s="155"/>
      <c r="D64" s="177">
        <f t="shared" si="2"/>
        <v>0</v>
      </c>
      <c r="F64" s="178">
        <v>28034</v>
      </c>
      <c r="G64" s="154">
        <v>28398</v>
      </c>
      <c r="H64" s="155"/>
      <c r="I64" s="177">
        <f t="shared" si="3"/>
        <v>0</v>
      </c>
    </row>
    <row r="65" spans="1:9" x14ac:dyDescent="0.2">
      <c r="A65" s="178">
        <v>28399</v>
      </c>
      <c r="B65" s="154">
        <v>28763</v>
      </c>
      <c r="C65" s="155"/>
      <c r="D65" s="177">
        <f t="shared" si="2"/>
        <v>0</v>
      </c>
      <c r="F65" s="178">
        <v>28399</v>
      </c>
      <c r="G65" s="154">
        <v>28763</v>
      </c>
      <c r="H65" s="155"/>
      <c r="I65" s="177">
        <f t="shared" si="3"/>
        <v>0</v>
      </c>
    </row>
    <row r="66" spans="1:9" x14ac:dyDescent="0.2">
      <c r="A66" s="178">
        <v>28764</v>
      </c>
      <c r="B66" s="154">
        <v>29128</v>
      </c>
      <c r="C66" s="155"/>
      <c r="D66" s="177">
        <f t="shared" si="2"/>
        <v>0</v>
      </c>
      <c r="F66" s="178">
        <v>28764</v>
      </c>
      <c r="G66" s="154">
        <v>29128</v>
      </c>
      <c r="H66" s="155"/>
      <c r="I66" s="177">
        <f t="shared" si="3"/>
        <v>0</v>
      </c>
    </row>
    <row r="67" spans="1:9" x14ac:dyDescent="0.2">
      <c r="A67" s="178">
        <v>29129</v>
      </c>
      <c r="B67" s="154">
        <v>29494</v>
      </c>
      <c r="C67" s="155"/>
      <c r="D67" s="177">
        <f t="shared" si="2"/>
        <v>0</v>
      </c>
      <c r="F67" s="178">
        <v>29129</v>
      </c>
      <c r="G67" s="154">
        <v>29494</v>
      </c>
      <c r="H67" s="155"/>
      <c r="I67" s="177">
        <f t="shared" si="3"/>
        <v>0</v>
      </c>
    </row>
    <row r="68" spans="1:9" x14ac:dyDescent="0.2">
      <c r="A68" s="178">
        <v>29495</v>
      </c>
      <c r="B68" s="154">
        <v>29859</v>
      </c>
      <c r="C68" s="155"/>
      <c r="D68" s="177">
        <f t="shared" si="2"/>
        <v>0</v>
      </c>
      <c r="F68" s="178">
        <v>29495</v>
      </c>
      <c r="G68" s="154">
        <v>29859</v>
      </c>
      <c r="H68" s="155"/>
      <c r="I68" s="177">
        <f t="shared" si="3"/>
        <v>0</v>
      </c>
    </row>
    <row r="69" spans="1:9" x14ac:dyDescent="0.2">
      <c r="A69" s="178">
        <v>29860</v>
      </c>
      <c r="B69" s="154">
        <v>30224</v>
      </c>
      <c r="C69" s="155"/>
      <c r="D69" s="177">
        <f t="shared" si="2"/>
        <v>0</v>
      </c>
      <c r="F69" s="178">
        <v>29860</v>
      </c>
      <c r="G69" s="154">
        <v>30224</v>
      </c>
      <c r="H69" s="155"/>
      <c r="I69" s="177">
        <f t="shared" si="3"/>
        <v>0</v>
      </c>
    </row>
    <row r="70" spans="1:9" x14ac:dyDescent="0.2">
      <c r="A70" s="178">
        <v>30225</v>
      </c>
      <c r="B70" s="154">
        <v>30772</v>
      </c>
      <c r="C70" s="155"/>
      <c r="D70" s="177">
        <f t="shared" si="2"/>
        <v>0</v>
      </c>
      <c r="F70" s="178">
        <v>30225</v>
      </c>
      <c r="G70" s="154">
        <v>30772</v>
      </c>
      <c r="H70" s="155"/>
      <c r="I70" s="177">
        <f t="shared" si="3"/>
        <v>0</v>
      </c>
    </row>
    <row r="71" spans="1:9" x14ac:dyDescent="0.2">
      <c r="A71" s="178">
        <v>30773</v>
      </c>
      <c r="B71" s="154">
        <v>31016</v>
      </c>
      <c r="C71" s="155"/>
      <c r="D71" s="177">
        <f t="shared" si="2"/>
        <v>0</v>
      </c>
      <c r="F71" s="178">
        <v>30773</v>
      </c>
      <c r="G71" s="154">
        <v>31016</v>
      </c>
      <c r="H71" s="155"/>
      <c r="I71" s="177">
        <f t="shared" si="3"/>
        <v>0</v>
      </c>
    </row>
    <row r="72" spans="1:9" x14ac:dyDescent="0.2">
      <c r="A72" s="178">
        <v>31017</v>
      </c>
      <c r="B72" s="154">
        <v>31381</v>
      </c>
      <c r="C72" s="155"/>
      <c r="D72" s="177">
        <f t="shared" si="2"/>
        <v>0</v>
      </c>
      <c r="F72" s="178">
        <v>31017</v>
      </c>
      <c r="G72" s="154">
        <v>31381</v>
      </c>
      <c r="H72" s="155"/>
      <c r="I72" s="177">
        <f t="shared" si="3"/>
        <v>0</v>
      </c>
    </row>
    <row r="73" spans="1:9" x14ac:dyDescent="0.2">
      <c r="A73" s="178">
        <v>31382</v>
      </c>
      <c r="B73" s="154">
        <v>31746</v>
      </c>
      <c r="C73" s="155"/>
      <c r="D73" s="177">
        <f t="shared" si="2"/>
        <v>0</v>
      </c>
      <c r="F73" s="178">
        <v>31382</v>
      </c>
      <c r="G73" s="154">
        <v>31746</v>
      </c>
      <c r="H73" s="155"/>
      <c r="I73" s="177">
        <f t="shared" si="3"/>
        <v>0</v>
      </c>
    </row>
    <row r="74" spans="1:9" x14ac:dyDescent="0.2">
      <c r="A74" s="178">
        <v>31747</v>
      </c>
      <c r="B74" s="154">
        <v>32111</v>
      </c>
      <c r="C74" s="155"/>
      <c r="D74" s="177">
        <f t="shared" si="2"/>
        <v>0</v>
      </c>
      <c r="F74" s="178">
        <v>31747</v>
      </c>
      <c r="G74" s="154">
        <v>32111</v>
      </c>
      <c r="H74" s="155"/>
      <c r="I74" s="177">
        <f t="shared" si="3"/>
        <v>0</v>
      </c>
    </row>
    <row r="75" spans="1:9" x14ac:dyDescent="0.2">
      <c r="A75" s="178">
        <v>32112</v>
      </c>
      <c r="B75" s="154">
        <v>32477</v>
      </c>
      <c r="C75" s="155"/>
      <c r="D75" s="177">
        <f t="shared" si="2"/>
        <v>0</v>
      </c>
      <c r="F75" s="178">
        <v>32112</v>
      </c>
      <c r="G75" s="154">
        <v>32477</v>
      </c>
      <c r="H75" s="155"/>
      <c r="I75" s="177">
        <f t="shared" si="3"/>
        <v>0</v>
      </c>
    </row>
    <row r="76" spans="1:9" x14ac:dyDescent="0.2">
      <c r="A76" s="178">
        <v>32478</v>
      </c>
      <c r="B76" s="154">
        <v>32842</v>
      </c>
      <c r="C76" s="155"/>
      <c r="D76" s="177">
        <f t="shared" si="2"/>
        <v>0</v>
      </c>
      <c r="F76" s="178">
        <v>32478</v>
      </c>
      <c r="G76" s="154">
        <v>32842</v>
      </c>
      <c r="H76" s="155"/>
      <c r="I76" s="177">
        <f t="shared" si="3"/>
        <v>0</v>
      </c>
    </row>
    <row r="77" spans="1:9" x14ac:dyDescent="0.2">
      <c r="A77" s="178">
        <v>32843</v>
      </c>
      <c r="B77" s="154">
        <v>33238</v>
      </c>
      <c r="C77" s="155"/>
      <c r="D77" s="177">
        <f t="shared" si="2"/>
        <v>0</v>
      </c>
      <c r="F77" s="178">
        <v>32843</v>
      </c>
      <c r="G77" s="154">
        <v>33238</v>
      </c>
      <c r="H77" s="155"/>
      <c r="I77" s="177">
        <f t="shared" si="3"/>
        <v>0</v>
      </c>
    </row>
    <row r="78" spans="1:9" x14ac:dyDescent="0.2">
      <c r="A78" s="178">
        <v>33239</v>
      </c>
      <c r="B78" s="154">
        <v>33572</v>
      </c>
      <c r="C78" s="155"/>
      <c r="D78" s="177">
        <f t="shared" si="2"/>
        <v>0</v>
      </c>
      <c r="F78" s="178">
        <v>33239</v>
      </c>
      <c r="G78" s="154">
        <v>33572</v>
      </c>
      <c r="H78" s="155"/>
      <c r="I78" s="177">
        <f t="shared" si="3"/>
        <v>0</v>
      </c>
    </row>
    <row r="79" spans="1:9" x14ac:dyDescent="0.2">
      <c r="A79" s="178">
        <v>33573</v>
      </c>
      <c r="B79" s="154">
        <v>33663</v>
      </c>
      <c r="C79" s="155"/>
      <c r="D79" s="177">
        <f t="shared" si="2"/>
        <v>0</v>
      </c>
      <c r="F79" s="178">
        <v>33573</v>
      </c>
      <c r="G79" s="154">
        <v>33663</v>
      </c>
      <c r="H79" s="155"/>
      <c r="I79" s="177">
        <f t="shared" si="3"/>
        <v>0</v>
      </c>
    </row>
    <row r="80" spans="1:9" x14ac:dyDescent="0.2">
      <c r="A80" s="178">
        <v>33664</v>
      </c>
      <c r="B80" s="154">
        <v>33694</v>
      </c>
      <c r="C80" s="155"/>
      <c r="D80" s="177">
        <f t="shared" si="2"/>
        <v>0</v>
      </c>
      <c r="F80" s="178">
        <v>33664</v>
      </c>
      <c r="G80" s="154">
        <v>33694</v>
      </c>
      <c r="H80" s="155"/>
      <c r="I80" s="177">
        <f t="shared" si="3"/>
        <v>0</v>
      </c>
    </row>
    <row r="81" spans="1:9" x14ac:dyDescent="0.2">
      <c r="A81" s="178">
        <v>33695</v>
      </c>
      <c r="B81" s="154">
        <v>33938</v>
      </c>
      <c r="C81" s="155"/>
      <c r="D81" s="177">
        <f t="shared" si="2"/>
        <v>0</v>
      </c>
      <c r="F81" s="178">
        <v>33695</v>
      </c>
      <c r="G81" s="154">
        <v>33938</v>
      </c>
      <c r="H81" s="155"/>
      <c r="I81" s="177">
        <f t="shared" si="3"/>
        <v>0</v>
      </c>
    </row>
    <row r="82" spans="1:9" x14ac:dyDescent="0.2">
      <c r="A82" s="178">
        <v>33939</v>
      </c>
      <c r="B82" s="154">
        <v>34303</v>
      </c>
      <c r="C82" s="155"/>
      <c r="D82" s="177">
        <f t="shared" si="2"/>
        <v>0</v>
      </c>
      <c r="F82" s="178">
        <v>33939</v>
      </c>
      <c r="G82" s="154">
        <v>34303</v>
      </c>
      <c r="H82" s="155"/>
      <c r="I82" s="177">
        <f t="shared" si="3"/>
        <v>0</v>
      </c>
    </row>
    <row r="83" spans="1:9" x14ac:dyDescent="0.2">
      <c r="A83" s="178">
        <v>34304</v>
      </c>
      <c r="B83" s="154">
        <v>34668</v>
      </c>
      <c r="C83" s="155"/>
      <c r="D83" s="177">
        <f t="shared" si="2"/>
        <v>0</v>
      </c>
      <c r="F83" s="178">
        <v>34304</v>
      </c>
      <c r="G83" s="154">
        <v>34668</v>
      </c>
      <c r="H83" s="155"/>
      <c r="I83" s="177">
        <f t="shared" si="3"/>
        <v>0</v>
      </c>
    </row>
    <row r="84" spans="1:9" x14ac:dyDescent="0.2">
      <c r="A84" s="178">
        <v>34669</v>
      </c>
      <c r="B84" s="154">
        <v>35033</v>
      </c>
      <c r="C84" s="155"/>
      <c r="D84" s="177">
        <f t="shared" si="2"/>
        <v>0</v>
      </c>
      <c r="F84" s="178">
        <v>34669</v>
      </c>
      <c r="G84" s="154">
        <v>35033</v>
      </c>
      <c r="H84" s="155"/>
      <c r="I84" s="177">
        <f t="shared" si="3"/>
        <v>0</v>
      </c>
    </row>
    <row r="85" spans="1:9" x14ac:dyDescent="0.2">
      <c r="A85" s="178">
        <v>35034</v>
      </c>
      <c r="B85" s="154">
        <v>35399</v>
      </c>
      <c r="C85" s="155"/>
      <c r="D85" s="177">
        <f t="shared" si="2"/>
        <v>0</v>
      </c>
      <c r="F85" s="178">
        <v>35034</v>
      </c>
      <c r="G85" s="154">
        <v>35399</v>
      </c>
      <c r="H85" s="155"/>
      <c r="I85" s="177">
        <f t="shared" si="3"/>
        <v>0</v>
      </c>
    </row>
    <row r="86" spans="1:9" x14ac:dyDescent="0.2">
      <c r="A86" s="178">
        <v>35400</v>
      </c>
      <c r="B86" s="154">
        <v>35764</v>
      </c>
      <c r="C86" s="155"/>
      <c r="D86" s="177">
        <f t="shared" si="2"/>
        <v>0</v>
      </c>
      <c r="F86" s="178">
        <v>35400</v>
      </c>
      <c r="G86" s="154">
        <v>35764</v>
      </c>
      <c r="H86" s="155"/>
      <c r="I86" s="177">
        <f t="shared" si="3"/>
        <v>0</v>
      </c>
    </row>
    <row r="87" spans="1:9" x14ac:dyDescent="0.2">
      <c r="A87" s="178">
        <v>35765</v>
      </c>
      <c r="B87" s="154"/>
      <c r="C87" s="155"/>
      <c r="D87" s="177">
        <f t="shared" si="2"/>
        <v>0</v>
      </c>
      <c r="F87" s="178">
        <v>35765</v>
      </c>
      <c r="G87" s="154"/>
      <c r="H87" s="155"/>
      <c r="I87" s="177">
        <f t="shared" si="3"/>
        <v>0</v>
      </c>
    </row>
    <row r="88" spans="1:9" ht="15.75" x14ac:dyDescent="0.25">
      <c r="A88" s="179"/>
      <c r="B88" s="159"/>
      <c r="C88" s="160" t="s">
        <v>96</v>
      </c>
      <c r="D88" s="180">
        <f>SUM(D50:D87)</f>
        <v>0</v>
      </c>
      <c r="F88" s="179"/>
      <c r="G88" s="159"/>
      <c r="H88" s="160" t="s">
        <v>96</v>
      </c>
      <c r="I88" s="180">
        <f>SUM(I50:I87)</f>
        <v>0</v>
      </c>
    </row>
    <row r="89" spans="1:9" ht="16.5" thickBot="1" x14ac:dyDescent="0.3">
      <c r="A89" s="181"/>
      <c r="B89" s="182"/>
      <c r="C89" s="183" t="s">
        <v>97</v>
      </c>
      <c r="D89" s="184">
        <f>D88-D46</f>
        <v>0</v>
      </c>
      <c r="F89" s="181"/>
      <c r="G89" s="182"/>
      <c r="H89" s="183" t="s">
        <v>97</v>
      </c>
      <c r="I89" s="184">
        <f>I88-I46</f>
        <v>0</v>
      </c>
    </row>
    <row r="90" spans="1:9" ht="15.75" x14ac:dyDescent="0.25">
      <c r="A90" s="38"/>
      <c r="B90" s="38"/>
      <c r="C90" s="19"/>
      <c r="D90" s="157"/>
      <c r="F90" s="38"/>
      <c r="G90" s="38"/>
      <c r="H90" s="19"/>
      <c r="I90" s="157"/>
    </row>
    <row r="91" spans="1:9" x14ac:dyDescent="0.2">
      <c r="A91"/>
      <c r="B91" s="43" t="s">
        <v>52</v>
      </c>
      <c r="D91"/>
      <c r="F91"/>
      <c r="G91" s="43" t="s">
        <v>52</v>
      </c>
      <c r="I91"/>
    </row>
    <row r="92" spans="1:9" x14ac:dyDescent="0.2">
      <c r="A92" s="158"/>
      <c r="F92" s="158"/>
    </row>
  </sheetData>
  <mergeCells count="4">
    <mergeCell ref="A1:D1"/>
    <mergeCell ref="F1:I1"/>
    <mergeCell ref="A6:D6"/>
    <mergeCell ref="F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Withhold-Release Memo</vt:lpstr>
      <vt:lpstr>Fee - Withhold</vt:lpstr>
      <vt:lpstr>Fee - Retro</vt:lpstr>
      <vt:lpstr>Extended WH &amp; Retro Wksheet</vt:lpstr>
      <vt:lpstr>'Fee - Retro'!Print_Area</vt:lpstr>
      <vt:lpstr>'Fee - Withhold'!Print_Area</vt:lpstr>
      <vt:lpstr>'Withhold-Release Memo'!Print_Area</vt:lpstr>
    </vt:vector>
  </TitlesOfParts>
  <Company>Veterans Benefits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Attorney Fee Coordinators Finance Fee Calculator</dc:title>
  <dc:subject>VSR, AQRS, Coach</dc:subject>
  <dc:creator>Department of Veterans Affairs, Veterans Benefits Administration, Compensation Service, STAFF</dc:creator>
  <cp:keywords>attorney, agent, fee, coordinator, process, POA, power, Veteran, calculator, fee</cp:keywords>
  <dc:description>This lesson is the introductory course to the AAFC Duties.</dc:description>
  <cp:lastModifiedBy>Sochar, Lisa</cp:lastModifiedBy>
  <cp:lastPrinted>2014-07-08T21:01:17Z</cp:lastPrinted>
  <dcterms:created xsi:type="dcterms:W3CDTF">2009-05-23T19:16:09Z</dcterms:created>
  <dcterms:modified xsi:type="dcterms:W3CDTF">2015-09-30T15:02:35Z</dcterms:modified>
  <cp:category>NTC Curriculum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</vt:lpwstr>
  </property>
  <property fmtid="{D5CDD505-2E9C-101B-9397-08002B2CF9AE}" pid="3" name="Type">
    <vt:lpwstr>Guide</vt:lpwstr>
  </property>
</Properties>
</file>