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 windowWidth="15450" windowHeight="11955" tabRatio="889" activeTab="8"/>
  </bookViews>
  <sheets>
    <sheet name="Sample" sheetId="5" r:id="rId1"/>
    <sheet name="Time Period 1" sheetId="1" r:id="rId2"/>
    <sheet name="Time Period 2" sheetId="4" r:id="rId3"/>
    <sheet name="Time Period 3" sheetId="7" r:id="rId4"/>
    <sheet name="Time Period 4" sheetId="8" r:id="rId5"/>
    <sheet name="Time Period 5" sheetId="9" r:id="rId6"/>
    <sheet name="Time Period 6" sheetId="10" r:id="rId7"/>
    <sheet name="Summary" sheetId="11" r:id="rId8"/>
    <sheet name="Ch31 Trad. Sub Allow." sheetId="13" r:id="rId9"/>
    <sheet name="Important Benefit Change Dates" sheetId="14" r:id="rId10"/>
  </sheets>
  <externalReferences>
    <externalReference r:id="rId11"/>
    <externalReference r:id="rId12"/>
  </externalReferences>
  <definedNames>
    <definedName name="http___www.defensetravel.dod.mil_site_bahCalc.cfm" comment="Comments">Sample!$C$6</definedName>
    <definedName name="Location">[1]Macros!$C$5:$C$9</definedName>
    <definedName name="Locations">[2]Macros!$C$5:$C$9</definedName>
    <definedName name="LTSRoles">[1]Macros!$A$3:$A$7</definedName>
    <definedName name="Monthly_Chapter_31_Subsistence_Rate" comment="Hover over?">Sample!$E$4</definedName>
    <definedName name="_xlnm.Print_Area" localSheetId="7">Summary!$A$1:$J$32</definedName>
    <definedName name="Role">[1]Macros!$A$5:$A$7</definedName>
    <definedName name="Roles">[2]Macros!$A$5:$A$7</definedName>
  </definedNames>
  <calcPr calcId="145621"/>
</workbook>
</file>

<file path=xl/calcChain.xml><?xml version="1.0" encoding="utf-8"?>
<calcChain xmlns="http://schemas.openxmlformats.org/spreadsheetml/2006/main">
  <c r="G4" i="13" l="1"/>
  <c r="G3" i="13"/>
  <c r="H23" i="11" l="1"/>
  <c r="H22" i="11"/>
  <c r="H21" i="11"/>
  <c r="G8" i="13" l="1"/>
  <c r="G7" i="13"/>
  <c r="G6" i="13"/>
  <c r="G5" i="13"/>
  <c r="G8" i="11" l="1"/>
  <c r="G7" i="11"/>
  <c r="F8" i="11"/>
  <c r="F7" i="11"/>
  <c r="E8" i="11"/>
  <c r="E7" i="11"/>
  <c r="D8" i="11"/>
  <c r="D7" i="11"/>
  <c r="C8" i="11"/>
  <c r="C7" i="11"/>
  <c r="B8" i="11"/>
  <c r="B7" i="11"/>
  <c r="G6" i="11"/>
  <c r="F6" i="11"/>
  <c r="E6" i="11"/>
  <c r="D6" i="11"/>
  <c r="C6" i="11"/>
  <c r="B6" i="11"/>
  <c r="G15" i="11" l="1"/>
  <c r="G14" i="11"/>
  <c r="G13" i="11"/>
  <c r="G12" i="11"/>
  <c r="G16" i="11" s="1"/>
  <c r="G11" i="11"/>
  <c r="F15" i="11"/>
  <c r="F14" i="11"/>
  <c r="F13" i="11"/>
  <c r="F12" i="11"/>
  <c r="F11" i="11"/>
  <c r="D13" i="11"/>
  <c r="E15" i="11"/>
  <c r="E14" i="11"/>
  <c r="E13" i="11"/>
  <c r="E12" i="11"/>
  <c r="E16" i="11" s="1"/>
  <c r="E11" i="11"/>
  <c r="D15" i="11"/>
  <c r="D14" i="11"/>
  <c r="D12" i="11"/>
  <c r="D11" i="11"/>
  <c r="F16" i="11"/>
  <c r="D16" i="11"/>
  <c r="B1" i="11"/>
  <c r="B15" i="10"/>
  <c r="E12" i="10"/>
  <c r="F12" i="10" s="1"/>
  <c r="E11" i="10"/>
  <c r="F11" i="10" s="1"/>
  <c r="E10" i="10"/>
  <c r="F10" i="10" s="1"/>
  <c r="E9" i="10"/>
  <c r="F9" i="10" s="1"/>
  <c r="B6" i="10"/>
  <c r="E13" i="10" s="1"/>
  <c r="F13" i="10" s="1"/>
  <c r="B2" i="10"/>
  <c r="E1" i="10"/>
  <c r="B1" i="10"/>
  <c r="B15" i="9"/>
  <c r="E12" i="9"/>
  <c r="F12" i="9" s="1"/>
  <c r="E11" i="9"/>
  <c r="F11" i="9" s="1"/>
  <c r="E10" i="9"/>
  <c r="F10" i="9" s="1"/>
  <c r="E9" i="9"/>
  <c r="F9" i="9" s="1"/>
  <c r="B6" i="9"/>
  <c r="E13" i="9" s="1"/>
  <c r="F13" i="9" s="1"/>
  <c r="B2" i="9"/>
  <c r="E1" i="9"/>
  <c r="B1" i="9"/>
  <c r="B15" i="8"/>
  <c r="E13" i="8"/>
  <c r="F13" i="8" s="1"/>
  <c r="E12" i="8"/>
  <c r="F12" i="8" s="1"/>
  <c r="E11" i="8"/>
  <c r="F11" i="8" s="1"/>
  <c r="E10" i="8"/>
  <c r="F10" i="8" s="1"/>
  <c r="E9" i="8"/>
  <c r="F9" i="8" s="1"/>
  <c r="B6" i="8"/>
  <c r="B2" i="8"/>
  <c r="E1" i="8"/>
  <c r="B1" i="8"/>
  <c r="B15" i="7"/>
  <c r="E12" i="7"/>
  <c r="F12" i="7" s="1"/>
  <c r="E11" i="7"/>
  <c r="F11" i="7" s="1"/>
  <c r="E10" i="7"/>
  <c r="F10" i="7" s="1"/>
  <c r="E9" i="7"/>
  <c r="F9" i="7" s="1"/>
  <c r="B6" i="7"/>
  <c r="E13" i="7" s="1"/>
  <c r="F13" i="7" s="1"/>
  <c r="B2" i="7"/>
  <c r="E1" i="7"/>
  <c r="B1" i="7"/>
  <c r="F15" i="10" l="1"/>
  <c r="F15" i="9"/>
  <c r="F15" i="8"/>
  <c r="F15" i="7"/>
  <c r="B15" i="5"/>
  <c r="F12" i="5"/>
  <c r="E12" i="5"/>
  <c r="F11" i="5"/>
  <c r="E11" i="5"/>
  <c r="F10" i="5"/>
  <c r="E10" i="5"/>
  <c r="F9" i="5"/>
  <c r="E9" i="5"/>
  <c r="B6" i="5"/>
  <c r="E13" i="5" s="1"/>
  <c r="F13" i="5" s="1"/>
  <c r="B2" i="4"/>
  <c r="E1" i="4"/>
  <c r="B1" i="4"/>
  <c r="B15" i="4"/>
  <c r="E12" i="4"/>
  <c r="F12" i="4" s="1"/>
  <c r="C14" i="11" s="1"/>
  <c r="E11" i="4"/>
  <c r="F11" i="4" s="1"/>
  <c r="C13" i="11" s="1"/>
  <c r="E10" i="4"/>
  <c r="F10" i="4" s="1"/>
  <c r="C12" i="11" s="1"/>
  <c r="E9" i="4"/>
  <c r="F9" i="4" s="1"/>
  <c r="C11" i="11" s="1"/>
  <c r="B6" i="4"/>
  <c r="E13" i="4" s="1"/>
  <c r="F13" i="4" s="1"/>
  <c r="C15" i="11" s="1"/>
  <c r="C16" i="11" l="1"/>
  <c r="F15" i="4"/>
  <c r="F15" i="5"/>
  <c r="B6" i="1"/>
  <c r="E13" i="1" l="1"/>
  <c r="F13" i="1" s="1"/>
  <c r="E9" i="1"/>
  <c r="F9" i="1" s="1"/>
  <c r="B11" i="11" s="1"/>
  <c r="H11" i="11" s="1"/>
  <c r="E12" i="1"/>
  <c r="F12" i="1" s="1"/>
  <c r="B14" i="11" s="1"/>
  <c r="H14" i="11" s="1"/>
  <c r="E11" i="1"/>
  <c r="F11" i="1" s="1"/>
  <c r="B13" i="11" s="1"/>
  <c r="H13" i="11" s="1"/>
  <c r="E10" i="1"/>
  <c r="F10" i="1" s="1"/>
  <c r="B12" i="11" s="1"/>
  <c r="H12" i="11" s="1"/>
  <c r="B15" i="1"/>
  <c r="F15" i="1" l="1"/>
  <c r="B15" i="11"/>
  <c r="B16" i="11" l="1"/>
  <c r="H15" i="11"/>
  <c r="H16" i="11" s="1"/>
</calcChain>
</file>

<file path=xl/sharedStrings.xml><?xml version="1.0" encoding="utf-8"?>
<sst xmlns="http://schemas.openxmlformats.org/spreadsheetml/2006/main" count="283" uniqueCount="100">
  <si>
    <t>Last 4 SSN:</t>
  </si>
  <si>
    <t>Veteran's Name:</t>
  </si>
  <si>
    <t>Verified Costs Incurred by Veteran</t>
  </si>
  <si>
    <t>Amount Ch. 31 Would Have Paid</t>
  </si>
  <si>
    <t>Reimbursement Amount</t>
  </si>
  <si>
    <t>Expenditure Category</t>
  </si>
  <si>
    <t>Tuition</t>
  </si>
  <si>
    <t>Books</t>
  </si>
  <si>
    <t>Fees</t>
  </si>
  <si>
    <t>Supplies</t>
  </si>
  <si>
    <t>Susbsistence Allowance</t>
  </si>
  <si>
    <t>Time Period Start:</t>
  </si>
  <si>
    <t>Time Period Finish:</t>
  </si>
  <si>
    <t>Monthly Chapter 31 Subsistence Rate:</t>
  </si>
  <si>
    <t>0000</t>
  </si>
  <si>
    <t>Total Costs Incurred:</t>
  </si>
  <si>
    <t>Tuition Adjustments (Scholarships, etc.)</t>
  </si>
  <si>
    <t>Institution:</t>
  </si>
  <si>
    <t>George Mason University</t>
  </si>
  <si>
    <t>http://www.defensetravel.dod.mil/site/bahCalc.cfm</t>
  </si>
  <si>
    <t>Payne</t>
  </si>
  <si>
    <t>Rate of Pusuit (100%/75%/50%):</t>
  </si>
  <si>
    <t>Number of Days</t>
  </si>
  <si>
    <t>Total Reimbursement Time Period 1:</t>
  </si>
  <si>
    <t>Counselor's Last Name:</t>
  </si>
  <si>
    <t>Veteran, Chris</t>
  </si>
  <si>
    <t>Total Reimbursement Time Period 2:</t>
  </si>
  <si>
    <t>Total Reimbursement Time Period 3:</t>
  </si>
  <si>
    <t>COLA date for P-9/11 Subsistence allowance is 1 January each year.</t>
  </si>
  <si>
    <r>
      <rPr>
        <b/>
        <sz val="11"/>
        <color theme="1"/>
        <rFont val="Calibri"/>
        <family val="2"/>
        <scheme val="minor"/>
      </rPr>
      <t>Note on time periods:</t>
    </r>
    <r>
      <rPr>
        <sz val="11"/>
        <color theme="1"/>
        <rFont val="Calibri"/>
        <family val="2"/>
        <scheme val="minor"/>
      </rPr>
      <t xml:space="preserve">  </t>
    </r>
    <r>
      <rPr>
        <i/>
        <sz val="11"/>
        <color theme="1"/>
        <rFont val="Calibri"/>
        <family val="2"/>
        <scheme val="minor"/>
      </rPr>
      <t xml:space="preserve">If the training period includes the date a Cost of Living Adjustment (COLA) occurs you have to break that training period into two periods. </t>
    </r>
  </si>
  <si>
    <t>For example, a traditional fall semester will need to be broken down into two periods for a traditional</t>
  </si>
  <si>
    <t xml:space="preserve">CH 31 Subsistence allowance payment and placed on different worksheets.  </t>
  </si>
  <si>
    <t>Total Reimbursement Time Period 4:</t>
  </si>
  <si>
    <t>Total Reimbursement Time Period 5:</t>
  </si>
  <si>
    <t>Total Reimbursement Time Period 6:</t>
  </si>
  <si>
    <t>Period 1</t>
  </si>
  <si>
    <t>Period 2</t>
  </si>
  <si>
    <t>Period 3</t>
  </si>
  <si>
    <t>Period 4</t>
  </si>
  <si>
    <t>Period 5</t>
  </si>
  <si>
    <t>Period 6</t>
  </si>
  <si>
    <t>Total</t>
  </si>
  <si>
    <t>BOC</t>
  </si>
  <si>
    <t>Subsistence Allowance</t>
  </si>
  <si>
    <t>FY 2011</t>
  </si>
  <si>
    <t>FY 2012</t>
  </si>
  <si>
    <t>FY 2013</t>
  </si>
  <si>
    <t>FY 2014</t>
  </si>
  <si>
    <t>No Dependents</t>
  </si>
  <si>
    <t>1 Dependent</t>
  </si>
  <si>
    <t>2 Dependents</t>
  </si>
  <si>
    <t>Each Add'l Dependent</t>
  </si>
  <si>
    <t>Enter Total Number of Dependents</t>
  </si>
  <si>
    <t>Full Time Monthly Rates - Ch. 31 Traditional Subsistence Allowance Rate</t>
  </si>
  <si>
    <t>These rates are provided to facilitate using the traditional subsistence allowance rate</t>
  </si>
  <si>
    <t>instead of the P-9/11 Subsistence allowance rate.</t>
  </si>
  <si>
    <t>It is expected that in most cases the P-9/11 rate will be greater than the traditional rate.</t>
  </si>
  <si>
    <t>Enter in the full monthly rate into the Time Period worksheet and adjust for rate of pursuit</t>
  </si>
  <si>
    <t>on the Time Period worksheet.</t>
  </si>
  <si>
    <t>000-00-0000</t>
  </si>
  <si>
    <t>Veteran's VA Claim/SSN:</t>
  </si>
  <si>
    <t>Eligibility Termination Date:</t>
  </si>
  <si>
    <t>(use "indefinite" if SEH)</t>
  </si>
  <si>
    <t>Veteran's Address:</t>
  </si>
  <si>
    <t>Total Amount due to Veteran:</t>
  </si>
  <si>
    <t>Case Manager's Name and Title:</t>
  </si>
  <si>
    <t>Case Manager's Signature:</t>
  </si>
  <si>
    <t>Authorization Date:</t>
  </si>
  <si>
    <t>SSN:</t>
  </si>
  <si>
    <t>0000-00-0000</t>
  </si>
  <si>
    <t>This Veteran has been determined entitled to Chapter 31 benefits for a period previously paid under Chapter 33.  Reimbursment of the difference the Veteran would have been paid under Chapter 31 for the indicated period(s) is authorized in accordance with the 1995 Court of Veterans Appeals decision in the case of Bernier versus Brown, under the authority of 38 U.S.C. 3033(a)(1), 3681(b)(1) and 5113.</t>
  </si>
  <si>
    <t>Amount authorized for 06A payment by Voucher Processor:</t>
  </si>
  <si>
    <t>Pay via</t>
  </si>
  <si>
    <t>06A</t>
  </si>
  <si>
    <t>CWINRS</t>
  </si>
  <si>
    <t>VR&amp;E System of Payment:</t>
  </si>
  <si>
    <t>Original Provisions of Pub. L. 110-252, the Post-9/11 Veterans Edcuational Assistance Act of 2008 (Post-9/11 GI Bill) enacted</t>
  </si>
  <si>
    <t>Post-9/11 Veterans Education Assistance Improvements Act of 2010 adds:</t>
  </si>
  <si>
    <t>Expanded eligibility for National Guard and Active Guard and Reserve members</t>
  </si>
  <si>
    <t>$17,500 per year cap on tuition and fees at private institutions</t>
  </si>
  <si>
    <t>Expands allowable programs to include non-IHL training</t>
  </si>
  <si>
    <t>Break pay no longer allowed</t>
  </si>
  <si>
    <t>Allowed election of P911SA under Chapter 31</t>
  </si>
  <si>
    <t xml:space="preserve">Allows for payment of OHA rate for individuals using Ch 33 in US Territories </t>
  </si>
  <si>
    <t>Authorizes prorated housing allowance for individuals training fully online (previously, no housing allowance was paid under Ch 33 for online training)</t>
  </si>
  <si>
    <t xml:space="preserve">Link to Education Service's Chapter 33 Manual: http://vbaw.vba.va.gov/bl/22/manual/index.html </t>
  </si>
  <si>
    <t>COLA date for Chapter 33 MHA is 1 August each year.</t>
  </si>
  <si>
    <t>COLA date for traditional CH 31 Subsistence allowance is 1 October each year.</t>
  </si>
  <si>
    <t>Amount Entered in CWINRS for payment by Voucher Processor:</t>
  </si>
  <si>
    <t>Last, First</t>
  </si>
  <si>
    <t>Amount Ch. 33 Paid (From Share)</t>
  </si>
  <si>
    <t>City, ST</t>
  </si>
  <si>
    <t>Zip</t>
  </si>
  <si>
    <t>Street Address</t>
  </si>
  <si>
    <t>FY 2015</t>
  </si>
  <si>
    <t>Calculated Monthly Rate</t>
  </si>
  <si>
    <r>
      <rPr>
        <sz val="18"/>
        <color theme="1"/>
        <rFont val="Wingdings"/>
        <charset val="2"/>
      </rPr>
      <t>o</t>
    </r>
    <r>
      <rPr>
        <sz val="11"/>
        <color theme="1"/>
        <rFont val="Calibri"/>
        <family val="2"/>
      </rPr>
      <t xml:space="preserve"> BDN</t>
    </r>
  </si>
  <si>
    <r>
      <rPr>
        <sz val="14"/>
        <color theme="1"/>
        <rFont val="Wingdings"/>
        <charset val="2"/>
      </rPr>
      <t>o</t>
    </r>
    <r>
      <rPr>
        <sz val="11"/>
        <color theme="1"/>
        <rFont val="Calibri"/>
        <family val="2"/>
      </rPr>
      <t xml:space="preserve"> SAM</t>
    </r>
  </si>
  <si>
    <t>FY 2010</t>
  </si>
  <si>
    <t>FY 2009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</si>
</sst>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i/>
      <sz val="11"/>
      <color theme="1"/>
      <name val="Calibri"/>
      <family val="2"/>
      <scheme val="minor"/>
    </font>
    <font>
      <i/>
      <sz val="11"/>
      <color indexed="8"/>
      <name val="Calibri"/>
      <family val="2"/>
      <scheme val="minor"/>
    </font>
    <font>
      <sz val="10"/>
      <name val="Verdana"/>
      <family val="2"/>
    </font>
    <font>
      <sz val="11"/>
      <color theme="1"/>
      <name val="Calibri"/>
      <family val="2"/>
    </font>
    <font>
      <sz val="14"/>
      <color theme="1"/>
      <name val="Wingdings"/>
      <charset val="2"/>
    </font>
    <font>
      <sz val="18"/>
      <color theme="1"/>
      <name val="Wingdings"/>
      <charset val="2"/>
    </font>
  </fonts>
  <fills count="7">
    <fill>
      <patternFill patternType="none"/>
    </fill>
    <fill>
      <patternFill patternType="gray125"/>
    </fill>
    <fill>
      <patternFill patternType="solid">
        <fgColor theme="3" tint="0.39997558519241921"/>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bottom style="thin">
        <color theme="0" tint="-0.14996795556505021"/>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6" fillId="0" borderId="0"/>
  </cellStyleXfs>
  <cellXfs count="83">
    <xf numFmtId="0" fontId="0" fillId="0" borderId="0" xfId="0"/>
    <xf numFmtId="0" fontId="0" fillId="0" borderId="0" xfId="0" applyAlignment="1">
      <alignment wrapText="1"/>
    </xf>
    <xf numFmtId="0" fontId="0" fillId="0" borderId="0" xfId="0" applyAlignment="1">
      <alignment horizontal="center" wrapText="1"/>
    </xf>
    <xf numFmtId="0" fontId="0" fillId="0" borderId="1" xfId="0" applyBorder="1"/>
    <xf numFmtId="0" fontId="0" fillId="0" borderId="1" xfId="0" applyFill="1" applyBorder="1"/>
    <xf numFmtId="0" fontId="0" fillId="0" borderId="1" xfId="0" applyBorder="1" applyAlignment="1">
      <alignment horizontal="center" wrapText="1"/>
    </xf>
    <xf numFmtId="49" fontId="0" fillId="0" borderId="0" xfId="0" applyNumberFormat="1" applyAlignment="1">
      <alignment horizontal="center"/>
    </xf>
    <xf numFmtId="44" fontId="0" fillId="0" borderId="1" xfId="2" applyFont="1" applyBorder="1"/>
    <xf numFmtId="44" fontId="0" fillId="2" borderId="1" xfId="2" applyFont="1" applyFill="1" applyBorder="1"/>
    <xf numFmtId="0" fontId="0" fillId="0" borderId="0" xfId="0" applyAlignment="1">
      <alignment horizontal="right"/>
    </xf>
    <xf numFmtId="44" fontId="2" fillId="0" borderId="0" xfId="0" applyNumberFormat="1" applyFont="1"/>
    <xf numFmtId="0" fontId="3" fillId="0" borderId="0" xfId="4"/>
    <xf numFmtId="164" fontId="0" fillId="0" borderId="0" xfId="1" applyNumberFormat="1" applyFont="1"/>
    <xf numFmtId="0" fontId="0" fillId="0" borderId="0" xfId="0" applyAlignment="1"/>
    <xf numFmtId="0" fontId="2" fillId="0" borderId="0" xfId="0" applyFont="1" applyAlignment="1">
      <alignment horizontal="right"/>
    </xf>
    <xf numFmtId="0" fontId="0" fillId="3" borderId="0" xfId="0" applyFill="1"/>
    <xf numFmtId="15" fontId="0" fillId="3" borderId="0" xfId="0" applyNumberFormat="1" applyFill="1"/>
    <xf numFmtId="49" fontId="0" fillId="3" borderId="0" xfId="0" applyNumberFormat="1" applyFill="1" applyAlignment="1">
      <alignment horizontal="center"/>
    </xf>
    <xf numFmtId="44" fontId="0" fillId="3" borderId="0" xfId="2" applyFont="1" applyFill="1"/>
    <xf numFmtId="9" fontId="0" fillId="3" borderId="0" xfId="3" applyFont="1" applyFill="1"/>
    <xf numFmtId="0" fontId="2" fillId="0" borderId="1" xfId="0" applyFont="1" applyBorder="1" applyAlignment="1">
      <alignment horizontal="right"/>
    </xf>
    <xf numFmtId="44" fontId="2" fillId="0" borderId="1" xfId="0" applyNumberFormat="1" applyFont="1" applyBorder="1"/>
    <xf numFmtId="44" fontId="0" fillId="3" borderId="1" xfId="2" applyFont="1" applyFill="1" applyBorder="1"/>
    <xf numFmtId="0" fontId="4" fillId="0" borderId="0" xfId="0" applyFont="1"/>
    <xf numFmtId="0" fontId="5" fillId="0" borderId="0" xfId="0" applyFont="1"/>
    <xf numFmtId="44" fontId="0" fillId="0" borderId="1" xfId="2" applyFont="1" applyFill="1" applyBorder="1"/>
    <xf numFmtId="0" fontId="0" fillId="0" borderId="0" xfId="0" applyFill="1" applyAlignment="1">
      <alignment horizontal="left"/>
    </xf>
    <xf numFmtId="15" fontId="0" fillId="0" borderId="0" xfId="0" applyNumberFormat="1" applyFill="1"/>
    <xf numFmtId="0" fontId="0" fillId="0" borderId="1" xfId="0" applyBorder="1" applyAlignment="1">
      <alignment wrapText="1"/>
    </xf>
    <xf numFmtId="0" fontId="2" fillId="0" borderId="1" xfId="0" applyFont="1" applyBorder="1" applyAlignment="1">
      <alignment horizontal="center"/>
    </xf>
    <xf numFmtId="0" fontId="2" fillId="0" borderId="0" xfId="0" applyFont="1"/>
    <xf numFmtId="0" fontId="2" fillId="0" borderId="2" xfId="0" applyFont="1" applyBorder="1" applyAlignment="1">
      <alignment horizontal="center" wrapText="1"/>
    </xf>
    <xf numFmtId="0" fontId="2" fillId="0" borderId="2" xfId="0" applyFont="1" applyFill="1" applyBorder="1"/>
    <xf numFmtId="15" fontId="0" fillId="0" borderId="1" xfId="0" applyNumberFormat="1" applyBorder="1"/>
    <xf numFmtId="44" fontId="2" fillId="4" borderId="0" xfId="2" applyFont="1" applyFill="1"/>
    <xf numFmtId="0" fontId="0" fillId="0" borderId="0" xfId="0" applyFill="1" applyAlignment="1">
      <alignment horizontal="left"/>
    </xf>
    <xf numFmtId="44" fontId="0" fillId="0" borderId="4" xfId="2" applyFont="1" applyBorder="1"/>
    <xf numFmtId="0" fontId="0" fillId="0" borderId="3" xfId="0" applyBorder="1" applyAlignment="1">
      <alignment horizontal="center" wrapText="1"/>
    </xf>
    <xf numFmtId="0" fontId="0" fillId="5" borderId="0" xfId="0" applyFill="1"/>
    <xf numFmtId="0" fontId="0" fillId="0" borderId="0" xfId="0" applyFill="1" applyAlignment="1">
      <alignment horizontal="right"/>
    </xf>
    <xf numFmtId="0" fontId="4" fillId="0" borderId="0" xfId="0" applyFont="1" applyFill="1" applyAlignment="1">
      <alignment horizontal="right"/>
    </xf>
    <xf numFmtId="0" fontId="0" fillId="0" borderId="0" xfId="0" applyFill="1" applyAlignment="1"/>
    <xf numFmtId="0" fontId="0" fillId="5" borderId="0" xfId="0" applyFill="1" applyAlignment="1">
      <alignment horizontal="right"/>
    </xf>
    <xf numFmtId="0" fontId="2" fillId="5" borderId="0" xfId="0" applyFont="1" applyFill="1" applyAlignment="1"/>
    <xf numFmtId="0" fontId="0" fillId="5" borderId="0" xfId="0" applyFill="1" applyAlignment="1">
      <alignment horizontal="left"/>
    </xf>
    <xf numFmtId="0" fontId="4" fillId="5" borderId="0" xfId="0" applyFont="1" applyFill="1" applyAlignment="1">
      <alignment horizontal="right"/>
    </xf>
    <xf numFmtId="44" fontId="2" fillId="0" borderId="0" xfId="2" applyFont="1" applyFill="1"/>
    <xf numFmtId="49" fontId="0" fillId="0" borderId="0" xfId="0" applyNumberFormat="1" applyFill="1" applyAlignment="1">
      <alignment horizontal="center"/>
    </xf>
    <xf numFmtId="15" fontId="2" fillId="3" borderId="0" xfId="0" applyNumberFormat="1" applyFont="1" applyFill="1"/>
    <xf numFmtId="0" fontId="0" fillId="0" borderId="0" xfId="0" applyFont="1" applyFill="1" applyBorder="1" applyAlignment="1">
      <alignment horizontal="left" wrapText="1"/>
    </xf>
    <xf numFmtId="0" fontId="2" fillId="0" borderId="0" xfId="0" applyFont="1" applyFill="1" applyBorder="1" applyAlignment="1">
      <alignment horizontal="right"/>
    </xf>
    <xf numFmtId="0" fontId="7" fillId="0" borderId="0" xfId="0" applyFont="1"/>
    <xf numFmtId="15" fontId="0" fillId="0" borderId="0" xfId="0" applyNumberFormat="1"/>
    <xf numFmtId="14" fontId="0" fillId="0" borderId="0" xfId="0" applyNumberFormat="1"/>
    <xf numFmtId="0" fontId="2" fillId="6" borderId="2" xfId="0" applyFont="1" applyFill="1" applyBorder="1"/>
    <xf numFmtId="44" fontId="0" fillId="6" borderId="1" xfId="2" applyFont="1" applyFill="1" applyBorder="1"/>
    <xf numFmtId="0" fontId="0" fillId="6" borderId="0" xfId="0" applyFill="1"/>
    <xf numFmtId="0" fontId="2" fillId="6" borderId="0" xfId="0" applyFont="1" applyFill="1" applyAlignment="1">
      <alignment horizontal="right"/>
    </xf>
    <xf numFmtId="44" fontId="0" fillId="0" borderId="0" xfId="2" applyFont="1" applyBorder="1"/>
    <xf numFmtId="0" fontId="0" fillId="0" borderId="2" xfId="0" applyBorder="1" applyAlignment="1">
      <alignment wrapText="1"/>
    </xf>
    <xf numFmtId="15" fontId="0" fillId="0" borderId="2" xfId="0" applyNumberFormat="1" applyBorder="1"/>
    <xf numFmtId="0" fontId="2" fillId="0" borderId="2" xfId="0" applyFont="1" applyBorder="1" applyAlignment="1">
      <alignment horizontal="center"/>
    </xf>
    <xf numFmtId="44" fontId="0" fillId="0" borderId="2" xfId="2" applyFont="1" applyFill="1" applyBorder="1"/>
    <xf numFmtId="44" fontId="0" fillId="6" borderId="2" xfId="2" applyFont="1" applyFill="1" applyBorder="1"/>
    <xf numFmtId="0" fontId="0" fillId="0" borderId="3" xfId="0" applyBorder="1"/>
    <xf numFmtId="0" fontId="2" fillId="0" borderId="3" xfId="0" applyFont="1" applyBorder="1" applyAlignment="1">
      <alignment horizontal="center"/>
    </xf>
    <xf numFmtId="44" fontId="2" fillId="0" borderId="3" xfId="0" applyNumberFormat="1" applyFont="1" applyFill="1" applyBorder="1"/>
    <xf numFmtId="0" fontId="0" fillId="0" borderId="3" xfId="0" applyFill="1" applyBorder="1"/>
    <xf numFmtId="0" fontId="2" fillId="0" borderId="3" xfId="0" applyFont="1" applyFill="1" applyBorder="1" applyAlignment="1">
      <alignment horizontal="right"/>
    </xf>
    <xf numFmtId="44" fontId="2" fillId="6" borderId="3" xfId="0" applyNumberFormat="1" applyFont="1" applyFill="1" applyBorder="1"/>
    <xf numFmtId="0" fontId="0" fillId="6" borderId="3" xfId="0" applyFill="1" applyBorder="1"/>
    <xf numFmtId="0" fontId="2" fillId="6" borderId="3" xfId="0" applyFont="1" applyFill="1" applyBorder="1" applyAlignment="1">
      <alignment horizontal="right"/>
    </xf>
    <xf numFmtId="44" fontId="0" fillId="6" borderId="0" xfId="0" applyNumberFormat="1" applyFill="1"/>
    <xf numFmtId="44" fontId="0" fillId="0" borderId="0" xfId="0" applyNumberFormat="1" applyFont="1" applyFill="1" applyBorder="1" applyAlignment="1"/>
    <xf numFmtId="164" fontId="0" fillId="3" borderId="4" xfId="1" applyNumberFormat="1" applyFont="1" applyFill="1" applyBorder="1"/>
    <xf numFmtId="0" fontId="0" fillId="3" borderId="0" xfId="0" applyFill="1" applyAlignment="1">
      <alignment horizontal="left"/>
    </xf>
    <xf numFmtId="0" fontId="0" fillId="0" borderId="0" xfId="0" applyAlignment="1">
      <alignment wrapText="1"/>
    </xf>
    <xf numFmtId="0" fontId="0" fillId="0" borderId="0" xfId="0" applyAlignment="1">
      <alignment horizontal="left"/>
    </xf>
    <xf numFmtId="0" fontId="0" fillId="0" borderId="5" xfId="0" applyBorder="1" applyAlignment="1">
      <alignment horizontal="left"/>
    </xf>
    <xf numFmtId="0" fontId="2" fillId="0" borderId="0" xfId="0" applyFont="1" applyAlignment="1"/>
    <xf numFmtId="0" fontId="2" fillId="3" borderId="0" xfId="0" applyFont="1" applyFill="1" applyAlignment="1"/>
    <xf numFmtId="0" fontId="2" fillId="3" borderId="0" xfId="0" applyFont="1" applyFill="1" applyAlignment="1">
      <alignment horizontal="left"/>
    </xf>
    <xf numFmtId="0" fontId="0" fillId="0" borderId="0" xfId="0" applyFont="1" applyFill="1" applyBorder="1" applyAlignment="1">
      <alignment horizontal="center" wrapText="1"/>
    </xf>
  </cellXfs>
  <cellStyles count="6">
    <cellStyle name="Comma" xfId="1" builtinId="3"/>
    <cellStyle name="Currency" xfId="2" builtinId="4"/>
    <cellStyle name="Hyperlink" xfId="4" builtinId="8"/>
    <cellStyle name="Normal" xfId="0" builtinId="0"/>
    <cellStyle name="Normal 2" xfId="5"/>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1400175</xdr:colOff>
      <xdr:row>17</xdr:row>
      <xdr:rowOff>90488</xdr:rowOff>
    </xdr:from>
    <xdr:to>
      <xdr:col>2</xdr:col>
      <xdr:colOff>800100</xdr:colOff>
      <xdr:row>21</xdr:row>
      <xdr:rowOff>157163</xdr:rowOff>
    </xdr:to>
    <xdr:sp macro="" textlink="">
      <xdr:nvSpPr>
        <xdr:cNvPr id="2" name="TextBox 1"/>
        <xdr:cNvSpPr txBox="1"/>
      </xdr:nvSpPr>
      <xdr:spPr>
        <a:xfrm>
          <a:off x="1400175" y="3519488"/>
          <a:ext cx="2171700" cy="828675"/>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t>Green areas</a:t>
          </a:r>
          <a:r>
            <a:rPr lang="en-US" sz="1100" i="1" baseline="0"/>
            <a:t> require data to be input.  Everything else  automatically calculates.</a:t>
          </a:r>
          <a:endParaRPr lang="en-US" sz="1100" i="1"/>
        </a:p>
      </xdr:txBody>
    </xdr:sp>
    <xdr:clientData/>
  </xdr:twoCellAnchor>
  <xdr:twoCellAnchor>
    <xdr:from>
      <xdr:col>1</xdr:col>
      <xdr:colOff>1028700</xdr:colOff>
      <xdr:row>1</xdr:row>
      <xdr:rowOff>19051</xdr:rowOff>
    </xdr:from>
    <xdr:to>
      <xdr:col>2</xdr:col>
      <xdr:colOff>323850</xdr:colOff>
      <xdr:row>17</xdr:row>
      <xdr:rowOff>90488</xdr:rowOff>
    </xdr:to>
    <xdr:cxnSp macro="">
      <xdr:nvCxnSpPr>
        <xdr:cNvPr id="4" name="Straight Arrow Connector 3"/>
        <xdr:cNvCxnSpPr>
          <a:stCxn id="2" idx="0"/>
        </xdr:cNvCxnSpPr>
      </xdr:nvCxnSpPr>
      <xdr:spPr>
        <a:xfrm flipV="1">
          <a:off x="2486025" y="209551"/>
          <a:ext cx="609600" cy="3309937"/>
        </a:xfrm>
        <a:prstGeom prst="straightConnector1">
          <a:avLst/>
        </a:prstGeom>
        <a:ln>
          <a:solidFill>
            <a:schemeClr val="accent3">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1028700</xdr:colOff>
      <xdr:row>8</xdr:row>
      <xdr:rowOff>161925</xdr:rowOff>
    </xdr:from>
    <xdr:to>
      <xdr:col>3</xdr:col>
      <xdr:colOff>628650</xdr:colOff>
      <xdr:row>17</xdr:row>
      <xdr:rowOff>90488</xdr:rowOff>
    </xdr:to>
    <xdr:cxnSp macro="">
      <xdr:nvCxnSpPr>
        <xdr:cNvPr id="5" name="Straight Arrow Connector 4"/>
        <xdr:cNvCxnSpPr>
          <a:stCxn id="2" idx="0"/>
        </xdr:cNvCxnSpPr>
      </xdr:nvCxnSpPr>
      <xdr:spPr>
        <a:xfrm flipV="1">
          <a:off x="2486025" y="1876425"/>
          <a:ext cx="2228850" cy="1643063"/>
        </a:xfrm>
        <a:prstGeom prst="straightConnector1">
          <a:avLst/>
        </a:prstGeom>
        <a:ln>
          <a:solidFill>
            <a:schemeClr val="accent3">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85725</xdr:colOff>
      <xdr:row>26</xdr:row>
      <xdr:rowOff>19050</xdr:rowOff>
    </xdr:from>
    <xdr:to>
      <xdr:col>0</xdr:col>
      <xdr:colOff>1193165</xdr:colOff>
      <xdr:row>29</xdr:row>
      <xdr:rowOff>116468</xdr:rowOff>
    </xdr:to>
    <xdr:pic>
      <xdr:nvPicPr>
        <xdr:cNvPr id="6" name="Picture 5"/>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608"/>
        <a:stretch/>
      </xdr:blipFill>
      <xdr:spPr bwMode="auto">
        <a:xfrm>
          <a:off x="85725" y="5391150"/>
          <a:ext cx="1107440" cy="668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1181100</xdr:colOff>
      <xdr:row>16</xdr:row>
      <xdr:rowOff>147638</xdr:rowOff>
    </xdr:from>
    <xdr:to>
      <xdr:col>5</xdr:col>
      <xdr:colOff>1143000</xdr:colOff>
      <xdr:row>22</xdr:row>
      <xdr:rowOff>100012</xdr:rowOff>
    </xdr:to>
    <xdr:sp macro="" textlink="">
      <xdr:nvSpPr>
        <xdr:cNvPr id="8" name="TextBox 7"/>
        <xdr:cNvSpPr txBox="1"/>
      </xdr:nvSpPr>
      <xdr:spPr>
        <a:xfrm>
          <a:off x="3952875" y="3386138"/>
          <a:ext cx="3905250" cy="1095374"/>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t>This link takes you to the DoD BAH</a:t>
          </a:r>
          <a:r>
            <a:rPr lang="en-US" sz="1100" i="1" baseline="0"/>
            <a:t> calculator.  </a:t>
          </a:r>
          <a:br>
            <a:rPr lang="en-US" sz="1100" i="1" baseline="0"/>
          </a:br>
          <a:r>
            <a:rPr lang="en-US" sz="1100" i="1" baseline="0"/>
            <a:t>Select the appropriate Calendar year and the E-5 with Dependents rate.  </a:t>
          </a:r>
          <a:br>
            <a:rPr lang="en-US" sz="1100" i="1" baseline="0"/>
          </a:br>
          <a:r>
            <a:rPr lang="en-US" sz="1100" i="1" baseline="0"/>
            <a:t>The worksheet 'tab' labelled "Ch31 Trad. Sub Allow."  lists the  traditional monthly rates.</a:t>
          </a:r>
          <a:endParaRPr lang="en-US" sz="1100" i="1"/>
        </a:p>
      </xdr:txBody>
    </xdr:sp>
    <xdr:clientData/>
  </xdr:twoCellAnchor>
  <xdr:twoCellAnchor>
    <xdr:from>
      <xdr:col>4</xdr:col>
      <xdr:colOff>209553</xdr:colOff>
      <xdr:row>6</xdr:row>
      <xdr:rowOff>95250</xdr:rowOff>
    </xdr:from>
    <xdr:to>
      <xdr:col>4</xdr:col>
      <xdr:colOff>504825</xdr:colOff>
      <xdr:row>16</xdr:row>
      <xdr:rowOff>147638</xdr:rowOff>
    </xdr:to>
    <xdr:cxnSp macro="">
      <xdr:nvCxnSpPr>
        <xdr:cNvPr id="9" name="Straight Arrow Connector 8"/>
        <xdr:cNvCxnSpPr>
          <a:stCxn id="8" idx="0"/>
        </xdr:cNvCxnSpPr>
      </xdr:nvCxnSpPr>
      <xdr:spPr>
        <a:xfrm flipH="1" flipV="1">
          <a:off x="5610228" y="1238250"/>
          <a:ext cx="295272" cy="2147888"/>
        </a:xfrm>
        <a:prstGeom prst="straightConnector1">
          <a:avLst/>
        </a:prstGeom>
        <a:ln>
          <a:solidFill>
            <a:schemeClr val="accent3">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xdr:colOff>
      <xdr:row>17</xdr:row>
      <xdr:rowOff>90488</xdr:rowOff>
    </xdr:from>
    <xdr:to>
      <xdr:col>0</xdr:col>
      <xdr:colOff>819151</xdr:colOff>
      <xdr:row>21</xdr:row>
      <xdr:rowOff>157163</xdr:rowOff>
    </xdr:to>
    <xdr:sp macro="" textlink="">
      <xdr:nvSpPr>
        <xdr:cNvPr id="10" name="TextBox 9"/>
        <xdr:cNvSpPr txBox="1"/>
      </xdr:nvSpPr>
      <xdr:spPr>
        <a:xfrm>
          <a:off x="1" y="3519488"/>
          <a:ext cx="819150" cy="828675"/>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lang="en-US" sz="1100" i="1"/>
            <a:t>Time Periods can be found in LTS</a:t>
          </a:r>
          <a:r>
            <a:rPr lang="en-US" sz="1100" i="1" baseline="0"/>
            <a:t>.</a:t>
          </a:r>
          <a:endParaRPr lang="en-US" sz="1100" i="1"/>
        </a:p>
      </xdr:txBody>
    </xdr:sp>
    <xdr:clientData/>
  </xdr:twoCellAnchor>
  <xdr:twoCellAnchor>
    <xdr:from>
      <xdr:col>0</xdr:col>
      <xdr:colOff>409576</xdr:colOff>
      <xdr:row>5</xdr:row>
      <xdr:rowOff>104778</xdr:rowOff>
    </xdr:from>
    <xdr:to>
      <xdr:col>0</xdr:col>
      <xdr:colOff>428626</xdr:colOff>
      <xdr:row>17</xdr:row>
      <xdr:rowOff>90488</xdr:rowOff>
    </xdr:to>
    <xdr:cxnSp macro="">
      <xdr:nvCxnSpPr>
        <xdr:cNvPr id="11" name="Straight Arrow Connector 10"/>
        <xdr:cNvCxnSpPr>
          <a:stCxn id="10" idx="0"/>
        </xdr:cNvCxnSpPr>
      </xdr:nvCxnSpPr>
      <xdr:spPr>
        <a:xfrm flipV="1">
          <a:off x="409576" y="1057278"/>
          <a:ext cx="19050" cy="2462210"/>
        </a:xfrm>
        <a:prstGeom prst="straightConnector1">
          <a:avLst/>
        </a:prstGeom>
        <a:ln>
          <a:solidFill>
            <a:schemeClr val="accent3">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47625</xdr:colOff>
      <xdr:row>23</xdr:row>
      <xdr:rowOff>28575</xdr:rowOff>
    </xdr:from>
    <xdr:to>
      <xdr:col>1</xdr:col>
      <xdr:colOff>440690</xdr:colOff>
      <xdr:row>26</xdr:row>
      <xdr:rowOff>125993</xdr:rowOff>
    </xdr:to>
    <xdr:pic>
      <xdr:nvPicPr>
        <xdr:cNvPr id="2" name="Picture 1"/>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608"/>
        <a:stretch/>
      </xdr:blipFill>
      <xdr:spPr bwMode="auto">
        <a:xfrm>
          <a:off x="47625" y="3838575"/>
          <a:ext cx="1107440" cy="668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0</xdr:col>
      <xdr:colOff>1107440</xdr:colOff>
      <xdr:row>24</xdr:row>
      <xdr:rowOff>97418</xdr:rowOff>
    </xdr:to>
    <xdr:pic>
      <xdr:nvPicPr>
        <xdr:cNvPr id="3" name="Picture 2"/>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608"/>
        <a:stretch/>
      </xdr:blipFill>
      <xdr:spPr bwMode="auto">
        <a:xfrm>
          <a:off x="0" y="4410075"/>
          <a:ext cx="1107440" cy="668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0</xdr:col>
      <xdr:colOff>1107440</xdr:colOff>
      <xdr:row>24</xdr:row>
      <xdr:rowOff>97418</xdr:rowOff>
    </xdr:to>
    <xdr:pic>
      <xdr:nvPicPr>
        <xdr:cNvPr id="6" name="Picture 5"/>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608"/>
        <a:stretch/>
      </xdr:blipFill>
      <xdr:spPr bwMode="auto">
        <a:xfrm>
          <a:off x="0" y="4371975"/>
          <a:ext cx="1107440" cy="668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0</xdr:col>
      <xdr:colOff>1107440</xdr:colOff>
      <xdr:row>24</xdr:row>
      <xdr:rowOff>97418</xdr:rowOff>
    </xdr:to>
    <xdr:pic>
      <xdr:nvPicPr>
        <xdr:cNvPr id="3" name="Picture 2"/>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608"/>
        <a:stretch/>
      </xdr:blipFill>
      <xdr:spPr bwMode="auto">
        <a:xfrm>
          <a:off x="0" y="4410075"/>
          <a:ext cx="1107440" cy="668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0</xdr:col>
      <xdr:colOff>1107440</xdr:colOff>
      <xdr:row>24</xdr:row>
      <xdr:rowOff>97418</xdr:rowOff>
    </xdr:to>
    <xdr:pic>
      <xdr:nvPicPr>
        <xdr:cNvPr id="3" name="Picture 2"/>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608"/>
        <a:stretch/>
      </xdr:blipFill>
      <xdr:spPr bwMode="auto">
        <a:xfrm>
          <a:off x="0" y="4371975"/>
          <a:ext cx="1107440" cy="668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0</xdr:col>
      <xdr:colOff>1107440</xdr:colOff>
      <xdr:row>24</xdr:row>
      <xdr:rowOff>97418</xdr:rowOff>
    </xdr:to>
    <xdr:pic>
      <xdr:nvPicPr>
        <xdr:cNvPr id="3" name="Picture 2"/>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608"/>
        <a:stretch/>
      </xdr:blipFill>
      <xdr:spPr bwMode="auto">
        <a:xfrm>
          <a:off x="0" y="4410075"/>
          <a:ext cx="1107440" cy="668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0</xdr:col>
      <xdr:colOff>1107440</xdr:colOff>
      <xdr:row>24</xdr:row>
      <xdr:rowOff>97418</xdr:rowOff>
    </xdr:to>
    <xdr:pic>
      <xdr:nvPicPr>
        <xdr:cNvPr id="3" name="Picture 2"/>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608"/>
        <a:stretch/>
      </xdr:blipFill>
      <xdr:spPr bwMode="auto">
        <a:xfrm>
          <a:off x="0" y="4410075"/>
          <a:ext cx="1107440" cy="668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29</xdr:row>
      <xdr:rowOff>72746</xdr:rowOff>
    </xdr:from>
    <xdr:to>
      <xdr:col>0</xdr:col>
      <xdr:colOff>962025</xdr:colOff>
      <xdr:row>31</xdr:row>
      <xdr:rowOff>154567</xdr:rowOff>
    </xdr:to>
    <xdr:pic>
      <xdr:nvPicPr>
        <xdr:cNvPr id="2" name="Picture 1"/>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608"/>
        <a:stretch/>
      </xdr:blipFill>
      <xdr:spPr bwMode="auto">
        <a:xfrm>
          <a:off x="38100" y="6225896"/>
          <a:ext cx="923925" cy="5580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1</xdr:col>
      <xdr:colOff>497840</xdr:colOff>
      <xdr:row>26</xdr:row>
      <xdr:rowOff>97418</xdr:rowOff>
    </xdr:to>
    <xdr:pic>
      <xdr:nvPicPr>
        <xdr:cNvPr id="2" name="Picture 1"/>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608"/>
        <a:stretch/>
      </xdr:blipFill>
      <xdr:spPr bwMode="auto">
        <a:xfrm>
          <a:off x="0" y="4191000"/>
          <a:ext cx="1107440" cy="668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RERWARD/AppData/Local/Microsoft/Windows/Temporary%20Internet%20Files/Content.Outlook/9T7NVKRP/LTS_Request_for_User_Access_For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mware-host\Shared%20Folders\Documents\Chapter%2033-VA\Access_Request\LTS_Request_for_Access_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S Access Request"/>
      <sheetName val="Macros"/>
    </sheetNames>
    <sheetDataSet>
      <sheetData sheetId="0"/>
      <sheetData sheetId="1">
        <row r="3">
          <cell r="A3" t="str">
            <v>VCE</v>
          </cell>
        </row>
        <row r="4">
          <cell r="A4" t="str">
            <v>SVCE</v>
          </cell>
        </row>
        <row r="5">
          <cell r="A5" t="str">
            <v>READONLYGUEST</v>
          </cell>
          <cell r="C5" t="str">
            <v>Central Office Washington, DC</v>
          </cell>
        </row>
        <row r="6">
          <cell r="A6" t="str">
            <v>TRAINEE</v>
          </cell>
          <cell r="C6" t="str">
            <v>Buffalo</v>
          </cell>
        </row>
        <row r="7">
          <cell r="A7" t="str">
            <v>SYSTEMADMIN</v>
          </cell>
          <cell r="C7" t="str">
            <v>Atlanta, GA</v>
          </cell>
        </row>
        <row r="8">
          <cell r="C8" t="str">
            <v>St Louis</v>
          </cell>
        </row>
        <row r="9">
          <cell r="C9" t="str">
            <v>Muskogee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ess Request-original"/>
      <sheetName val="Modification 1"/>
      <sheetName val="Modification 2"/>
      <sheetName val="Macros"/>
    </sheetNames>
    <sheetDataSet>
      <sheetData sheetId="0" refreshError="1"/>
      <sheetData sheetId="1" refreshError="1"/>
      <sheetData sheetId="2" refreshError="1"/>
      <sheetData sheetId="3">
        <row r="5">
          <cell r="A5" t="str">
            <v>VCE</v>
          </cell>
          <cell r="C5" t="str">
            <v>Central Office Washington, DC</v>
          </cell>
        </row>
        <row r="6">
          <cell r="A6" t="str">
            <v>SVCE</v>
          </cell>
          <cell r="C6" t="str">
            <v>Buffalo</v>
          </cell>
        </row>
        <row r="7">
          <cell r="A7" t="str">
            <v>READONLYGUEST</v>
          </cell>
          <cell r="C7" t="str">
            <v>Atlanta, GA</v>
          </cell>
        </row>
        <row r="8">
          <cell r="C8" t="str">
            <v>St Louis</v>
          </cell>
        </row>
        <row r="9">
          <cell r="C9" t="str">
            <v>Muskogee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defensetravel.dod.mil/site/bahCalc.cfm"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defensetravel.dod.mil/site/bahCalc.cf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defensetravel.dod.mil/site/bahCalc.cf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defensetravel.dod.mil/site/bahCalc.cf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defensetravel.dod.mil/site/bahCalc.cf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defensetravel.dod.mil/site/bahCalc.cf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defensetravel.dod.mil/site/bahCalc.cfm"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election activeCell="A19" sqref="A19"/>
    </sheetView>
  </sheetViews>
  <sheetFormatPr defaultRowHeight="15" x14ac:dyDescent="0.25"/>
  <cols>
    <col min="1" max="1" width="21.85546875" customWidth="1"/>
    <col min="2" max="6" width="19.7109375" customWidth="1"/>
  </cols>
  <sheetData>
    <row r="1" spans="1:7" x14ac:dyDescent="0.25">
      <c r="A1" s="9" t="s">
        <v>1</v>
      </c>
      <c r="B1" s="75" t="s">
        <v>25</v>
      </c>
      <c r="C1" s="75"/>
      <c r="D1" t="s">
        <v>0</v>
      </c>
      <c r="E1" s="17" t="s">
        <v>14</v>
      </c>
    </row>
    <row r="2" spans="1:7" x14ac:dyDescent="0.25">
      <c r="A2" s="9" t="s">
        <v>24</v>
      </c>
      <c r="B2" s="15" t="s">
        <v>20</v>
      </c>
      <c r="C2" s="9" t="s">
        <v>17</v>
      </c>
      <c r="D2" s="75" t="s">
        <v>18</v>
      </c>
      <c r="E2" s="75"/>
      <c r="F2" s="75"/>
    </row>
    <row r="4" spans="1:7" ht="15" customHeight="1" x14ac:dyDescent="0.25">
      <c r="A4" s="9" t="s">
        <v>11</v>
      </c>
      <c r="B4" s="16">
        <v>40931</v>
      </c>
      <c r="D4" s="9" t="s">
        <v>13</v>
      </c>
      <c r="E4" s="18">
        <v>2106</v>
      </c>
    </row>
    <row r="5" spans="1:7" x14ac:dyDescent="0.25">
      <c r="A5" s="9" t="s">
        <v>12</v>
      </c>
      <c r="B5" s="16">
        <v>41045</v>
      </c>
      <c r="C5" s="13"/>
      <c r="D5" s="9" t="s">
        <v>21</v>
      </c>
      <c r="E5" s="19">
        <v>1</v>
      </c>
    </row>
    <row r="6" spans="1:7" x14ac:dyDescent="0.25">
      <c r="A6" s="9" t="s">
        <v>22</v>
      </c>
      <c r="B6" s="12">
        <f>+B5-B4</f>
        <v>114</v>
      </c>
      <c r="C6" s="11" t="s">
        <v>19</v>
      </c>
    </row>
    <row r="7" spans="1:7" x14ac:dyDescent="0.25">
      <c r="C7" s="11"/>
    </row>
    <row r="8" spans="1:7" s="2" customFormat="1" ht="30" x14ac:dyDescent="0.25">
      <c r="A8" s="5" t="s">
        <v>5</v>
      </c>
      <c r="B8" s="5" t="s">
        <v>2</v>
      </c>
      <c r="C8" s="5" t="s">
        <v>16</v>
      </c>
      <c r="D8" s="5" t="s">
        <v>90</v>
      </c>
      <c r="E8" s="5" t="s">
        <v>3</v>
      </c>
      <c r="F8" s="5" t="s">
        <v>4</v>
      </c>
      <c r="G8" s="1"/>
    </row>
    <row r="9" spans="1:7" x14ac:dyDescent="0.25">
      <c r="A9" s="3" t="s">
        <v>6</v>
      </c>
      <c r="B9" s="22">
        <v>4954</v>
      </c>
      <c r="C9" s="22">
        <v>250</v>
      </c>
      <c r="D9" s="22">
        <v>3715.5</v>
      </c>
      <c r="E9" s="7">
        <f>+B9-C9</f>
        <v>4704</v>
      </c>
      <c r="F9" s="7">
        <f>E9-D9</f>
        <v>988.5</v>
      </c>
    </row>
    <row r="10" spans="1:7" x14ac:dyDescent="0.25">
      <c r="A10" s="3" t="s">
        <v>7</v>
      </c>
      <c r="B10" s="22">
        <v>789</v>
      </c>
      <c r="C10" s="8"/>
      <c r="D10" s="22">
        <v>500</v>
      </c>
      <c r="E10" s="7">
        <f>+B10</f>
        <v>789</v>
      </c>
      <c r="F10" s="7">
        <f>E10-D10</f>
        <v>289</v>
      </c>
    </row>
    <row r="11" spans="1:7" x14ac:dyDescent="0.25">
      <c r="A11" s="3" t="s">
        <v>8</v>
      </c>
      <c r="B11" s="22">
        <v>150</v>
      </c>
      <c r="C11" s="8"/>
      <c r="D11" s="22">
        <v>100</v>
      </c>
      <c r="E11" s="7">
        <f>+B11</f>
        <v>150</v>
      </c>
      <c r="F11" s="7">
        <f>E11-D11</f>
        <v>50</v>
      </c>
    </row>
    <row r="12" spans="1:7" x14ac:dyDescent="0.25">
      <c r="A12" s="4" t="s">
        <v>9</v>
      </c>
      <c r="B12" s="22">
        <v>625</v>
      </c>
      <c r="C12" s="8"/>
      <c r="D12" s="22">
        <v>0</v>
      </c>
      <c r="E12" s="7">
        <f>+B12</f>
        <v>625</v>
      </c>
      <c r="F12" s="7">
        <f>E12-D12</f>
        <v>625</v>
      </c>
    </row>
    <row r="13" spans="1:7" x14ac:dyDescent="0.25">
      <c r="A13" s="3" t="s">
        <v>10</v>
      </c>
      <c r="B13" s="8"/>
      <c r="C13" s="8"/>
      <c r="D13" s="22">
        <v>5844.15</v>
      </c>
      <c r="E13" s="7">
        <f>((E4*E5)/30)*B6</f>
        <v>8002.8</v>
      </c>
      <c r="F13" s="7">
        <f>E13-D13</f>
        <v>2158.6500000000005</v>
      </c>
    </row>
    <row r="15" spans="1:7" x14ac:dyDescent="0.25">
      <c r="A15" s="20" t="s">
        <v>15</v>
      </c>
      <c r="B15" s="21">
        <f>SUM(B9:B12)</f>
        <v>6518</v>
      </c>
      <c r="C15" s="3"/>
      <c r="D15" s="3"/>
      <c r="E15" s="20" t="s">
        <v>23</v>
      </c>
      <c r="F15" s="21">
        <f>SUM(F9:F13)</f>
        <v>4111.1500000000005</v>
      </c>
    </row>
    <row r="24" spans="1:6" ht="33" customHeight="1" x14ac:dyDescent="0.25">
      <c r="A24" s="76" t="s">
        <v>29</v>
      </c>
      <c r="B24" s="76"/>
      <c r="C24" s="76"/>
      <c r="D24" s="76"/>
      <c r="E24" s="76"/>
      <c r="F24" s="76"/>
    </row>
    <row r="25" spans="1:6" x14ac:dyDescent="0.25">
      <c r="B25" s="23" t="s">
        <v>87</v>
      </c>
    </row>
    <row r="26" spans="1:6" x14ac:dyDescent="0.25">
      <c r="B26" s="23" t="s">
        <v>28</v>
      </c>
    </row>
    <row r="27" spans="1:6" x14ac:dyDescent="0.25">
      <c r="B27" s="23" t="s">
        <v>86</v>
      </c>
    </row>
    <row r="29" spans="1:6" x14ac:dyDescent="0.25">
      <c r="B29" s="23" t="s">
        <v>30</v>
      </c>
    </row>
    <row r="30" spans="1:6" x14ac:dyDescent="0.25">
      <c r="B30" s="23" t="s">
        <v>31</v>
      </c>
    </row>
    <row r="32" spans="1:6" x14ac:dyDescent="0.25">
      <c r="B32" s="23"/>
    </row>
  </sheetData>
  <mergeCells count="3">
    <mergeCell ref="B1:C1"/>
    <mergeCell ref="D2:F2"/>
    <mergeCell ref="A24:F24"/>
  </mergeCells>
  <hyperlinks>
    <hyperlink ref="C6" r:id="rId1"/>
  </hyperlinks>
  <pageMargins left="0.45" right="0.45" top="0.75" bottom="0.75" header="0.3" footer="0.3"/>
  <pageSetup orientation="landscape" r:id="rId2"/>
  <headerFooter>
    <oddHeader>&amp;C&amp;"-,Bold"&amp;14VR&amp;&amp;E Chapter 33 to 31 Retroactive Reimbusement Calculator</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1"/>
  <sheetViews>
    <sheetView workbookViewId="0">
      <selection activeCell="C12" sqref="C12"/>
    </sheetView>
  </sheetViews>
  <sheetFormatPr defaultRowHeight="15" x14ac:dyDescent="0.25"/>
  <cols>
    <col min="1" max="1" width="10.7109375" bestFit="1" customWidth="1"/>
  </cols>
  <sheetData>
    <row r="2" spans="1:2" x14ac:dyDescent="0.25">
      <c r="A2" s="53">
        <v>40026</v>
      </c>
      <c r="B2" t="s">
        <v>76</v>
      </c>
    </row>
    <row r="3" spans="1:2" x14ac:dyDescent="0.25">
      <c r="A3" s="53">
        <v>40756</v>
      </c>
      <c r="B3" t="s">
        <v>81</v>
      </c>
    </row>
    <row r="4" spans="1:2" x14ac:dyDescent="0.25">
      <c r="A4" s="52"/>
      <c r="B4" t="s">
        <v>82</v>
      </c>
    </row>
    <row r="5" spans="1:2" x14ac:dyDescent="0.25">
      <c r="A5" s="53">
        <v>40817</v>
      </c>
      <c r="B5" t="s">
        <v>77</v>
      </c>
    </row>
    <row r="6" spans="1:2" x14ac:dyDescent="0.25">
      <c r="B6" t="s">
        <v>78</v>
      </c>
    </row>
    <row r="7" spans="1:2" x14ac:dyDescent="0.25">
      <c r="B7" t="s">
        <v>79</v>
      </c>
    </row>
    <row r="8" spans="1:2" x14ac:dyDescent="0.25">
      <c r="B8" t="s">
        <v>80</v>
      </c>
    </row>
    <row r="9" spans="1:2" x14ac:dyDescent="0.25">
      <c r="B9" t="s">
        <v>84</v>
      </c>
    </row>
    <row r="10" spans="1:2" x14ac:dyDescent="0.25">
      <c r="A10" s="53">
        <v>41122</v>
      </c>
      <c r="B10" t="s">
        <v>83</v>
      </c>
    </row>
    <row r="17" spans="1:1" x14ac:dyDescent="0.25">
      <c r="A17" s="23" t="s">
        <v>87</v>
      </c>
    </row>
    <row r="18" spans="1:1" x14ac:dyDescent="0.25">
      <c r="A18" s="23" t="s">
        <v>28</v>
      </c>
    </row>
    <row r="19" spans="1:1" x14ac:dyDescent="0.25">
      <c r="A19" s="23" t="s">
        <v>86</v>
      </c>
    </row>
    <row r="21" spans="1:1" x14ac:dyDescent="0.25">
      <c r="A2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workbookViewId="0">
      <selection activeCell="B1" sqref="B1:C1"/>
    </sheetView>
  </sheetViews>
  <sheetFormatPr defaultRowHeight="15" x14ac:dyDescent="0.25"/>
  <cols>
    <col min="1" max="1" width="21.85546875" customWidth="1"/>
    <col min="2" max="6" width="19.7109375" customWidth="1"/>
  </cols>
  <sheetData>
    <row r="1" spans="1:7" x14ac:dyDescent="0.25">
      <c r="A1" s="9" t="s">
        <v>1</v>
      </c>
      <c r="B1" s="75" t="s">
        <v>89</v>
      </c>
      <c r="C1" s="75"/>
      <c r="D1" t="s">
        <v>68</v>
      </c>
      <c r="E1" s="17" t="s">
        <v>59</v>
      </c>
    </row>
    <row r="2" spans="1:7" x14ac:dyDescent="0.25">
      <c r="A2" s="9" t="s">
        <v>24</v>
      </c>
      <c r="B2" s="15"/>
      <c r="C2" s="9" t="s">
        <v>17</v>
      </c>
      <c r="D2" s="75"/>
      <c r="E2" s="75"/>
      <c r="F2" s="75"/>
    </row>
    <row r="4" spans="1:7" ht="15" customHeight="1" x14ac:dyDescent="0.25">
      <c r="A4" s="9" t="s">
        <v>11</v>
      </c>
      <c r="B4" s="16"/>
      <c r="D4" s="9" t="s">
        <v>13</v>
      </c>
      <c r="E4" s="18">
        <v>0</v>
      </c>
    </row>
    <row r="5" spans="1:7" x14ac:dyDescent="0.25">
      <c r="A5" s="9" t="s">
        <v>12</v>
      </c>
      <c r="B5" s="16"/>
      <c r="C5" s="13"/>
      <c r="D5" s="9" t="s">
        <v>21</v>
      </c>
      <c r="E5" s="19">
        <v>0</v>
      </c>
    </row>
    <row r="6" spans="1:7" x14ac:dyDescent="0.25">
      <c r="A6" s="9" t="s">
        <v>22</v>
      </c>
      <c r="B6" s="12">
        <f>+B5-B4</f>
        <v>0</v>
      </c>
      <c r="C6" s="11" t="s">
        <v>19</v>
      </c>
    </row>
    <row r="7" spans="1:7" x14ac:dyDescent="0.25">
      <c r="C7" s="11"/>
    </row>
    <row r="8" spans="1:7" s="2" customFormat="1" ht="30" x14ac:dyDescent="0.25">
      <c r="A8" s="5" t="s">
        <v>5</v>
      </c>
      <c r="B8" s="5" t="s">
        <v>2</v>
      </c>
      <c r="C8" s="5" t="s">
        <v>16</v>
      </c>
      <c r="D8" s="5" t="s">
        <v>90</v>
      </c>
      <c r="E8" s="5" t="s">
        <v>3</v>
      </c>
      <c r="F8" s="5" t="s">
        <v>4</v>
      </c>
      <c r="G8" s="1"/>
    </row>
    <row r="9" spans="1:7" x14ac:dyDescent="0.25">
      <c r="A9" s="3" t="s">
        <v>6</v>
      </c>
      <c r="B9" s="22">
        <v>0</v>
      </c>
      <c r="C9" s="22">
        <v>0</v>
      </c>
      <c r="D9" s="22">
        <v>0</v>
      </c>
      <c r="E9" s="7">
        <f>+B9-C9</f>
        <v>0</v>
      </c>
      <c r="F9" s="7">
        <f>E9-D9</f>
        <v>0</v>
      </c>
    </row>
    <row r="10" spans="1:7" x14ac:dyDescent="0.25">
      <c r="A10" s="3" t="s">
        <v>7</v>
      </c>
      <c r="B10" s="22">
        <v>0</v>
      </c>
      <c r="C10" s="8"/>
      <c r="D10" s="22">
        <v>0</v>
      </c>
      <c r="E10" s="7">
        <f>+B10</f>
        <v>0</v>
      </c>
      <c r="F10" s="7">
        <f>E10-D10</f>
        <v>0</v>
      </c>
    </row>
    <row r="11" spans="1:7" x14ac:dyDescent="0.25">
      <c r="A11" s="3" t="s">
        <v>8</v>
      </c>
      <c r="B11" s="22">
        <v>0</v>
      </c>
      <c r="C11" s="8"/>
      <c r="D11" s="22">
        <v>0</v>
      </c>
      <c r="E11" s="7">
        <f>+B11</f>
        <v>0</v>
      </c>
      <c r="F11" s="7">
        <f>E11-D11</f>
        <v>0</v>
      </c>
    </row>
    <row r="12" spans="1:7" x14ac:dyDescent="0.25">
      <c r="A12" s="4" t="s">
        <v>9</v>
      </c>
      <c r="B12" s="22">
        <v>0</v>
      </c>
      <c r="C12" s="8"/>
      <c r="D12" s="22">
        <v>0</v>
      </c>
      <c r="E12" s="7">
        <f>+B12</f>
        <v>0</v>
      </c>
      <c r="F12" s="7">
        <f>E12-D12</f>
        <v>0</v>
      </c>
    </row>
    <row r="13" spans="1:7" x14ac:dyDescent="0.25">
      <c r="A13" s="3" t="s">
        <v>43</v>
      </c>
      <c r="B13" s="8"/>
      <c r="C13" s="8"/>
      <c r="D13" s="22">
        <v>0</v>
      </c>
      <c r="E13" s="7">
        <f>((E4*E5)/30)*B6</f>
        <v>0</v>
      </c>
      <c r="F13" s="7">
        <f>E13-D13</f>
        <v>0</v>
      </c>
    </row>
    <row r="15" spans="1:7" x14ac:dyDescent="0.25">
      <c r="A15" s="20" t="s">
        <v>15</v>
      </c>
      <c r="B15" s="21">
        <f>SUM(B9:B12)</f>
        <v>0</v>
      </c>
      <c r="C15" s="3"/>
      <c r="D15" s="3"/>
      <c r="E15" s="20" t="s">
        <v>23</v>
      </c>
      <c r="F15" s="21">
        <f>SUM(F9:F13)</f>
        <v>0</v>
      </c>
    </row>
    <row r="18" spans="1:6" ht="29.25" customHeight="1" x14ac:dyDescent="0.25">
      <c r="A18" s="76" t="s">
        <v>29</v>
      </c>
      <c r="B18" s="76"/>
      <c r="C18" s="76"/>
      <c r="D18" s="76"/>
      <c r="E18" s="76"/>
      <c r="F18" s="76"/>
    </row>
    <row r="19" spans="1:6" x14ac:dyDescent="0.25">
      <c r="B19" s="23" t="s">
        <v>87</v>
      </c>
    </row>
    <row r="20" spans="1:6" x14ac:dyDescent="0.25">
      <c r="B20" s="23" t="s">
        <v>28</v>
      </c>
    </row>
    <row r="21" spans="1:6" x14ac:dyDescent="0.25">
      <c r="B21" s="23" t="s">
        <v>86</v>
      </c>
    </row>
    <row r="23" spans="1:6" x14ac:dyDescent="0.25">
      <c r="B23" s="23" t="s">
        <v>30</v>
      </c>
    </row>
    <row r="24" spans="1:6" x14ac:dyDescent="0.25">
      <c r="B24" s="23" t="s">
        <v>31</v>
      </c>
    </row>
    <row r="26" spans="1:6" x14ac:dyDescent="0.25">
      <c r="B26" s="23"/>
    </row>
  </sheetData>
  <mergeCells count="3">
    <mergeCell ref="B1:C1"/>
    <mergeCell ref="D2:F2"/>
    <mergeCell ref="A18:F18"/>
  </mergeCells>
  <hyperlinks>
    <hyperlink ref="C6" r:id="rId1"/>
  </hyperlinks>
  <pageMargins left="0.45" right="0.45" top="0.75" bottom="0.75" header="0.3" footer="0.3"/>
  <pageSetup orientation="landscape" r:id="rId2"/>
  <headerFooter>
    <oddHeader>&amp;C&amp;"-,Bold"&amp;14VR&amp;&amp;E Chapter 33 to 31 Retroactive Reimbusement Calculator</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D2" sqref="D2:F2"/>
    </sheetView>
  </sheetViews>
  <sheetFormatPr defaultRowHeight="15" x14ac:dyDescent="0.25"/>
  <cols>
    <col min="1" max="1" width="21.85546875" customWidth="1"/>
    <col min="2" max="6" width="19.7109375" customWidth="1"/>
  </cols>
  <sheetData>
    <row r="1" spans="1:7" x14ac:dyDescent="0.25">
      <c r="A1" s="9" t="s">
        <v>1</v>
      </c>
      <c r="B1" s="77" t="str">
        <f>+'Time Period 1'!B1:C1</f>
        <v>Last, First</v>
      </c>
      <c r="C1" s="77"/>
      <c r="D1" t="s">
        <v>68</v>
      </c>
      <c r="E1" s="6" t="str">
        <f>+'Time Period 1'!E1</f>
        <v>000-00-0000</v>
      </c>
    </row>
    <row r="2" spans="1:7" x14ac:dyDescent="0.25">
      <c r="A2" s="9" t="s">
        <v>24</v>
      </c>
      <c r="B2">
        <f>+'Time Period 1'!B2</f>
        <v>0</v>
      </c>
      <c r="C2" s="9" t="s">
        <v>17</v>
      </c>
      <c r="D2" s="75"/>
      <c r="E2" s="75"/>
      <c r="F2" s="75"/>
    </row>
    <row r="4" spans="1:7" ht="15" customHeight="1" x14ac:dyDescent="0.25">
      <c r="A4" s="9" t="s">
        <v>11</v>
      </c>
      <c r="B4" s="16"/>
      <c r="D4" s="9" t="s">
        <v>13</v>
      </c>
      <c r="E4" s="18">
        <v>0</v>
      </c>
    </row>
    <row r="5" spans="1:7" x14ac:dyDescent="0.25">
      <c r="A5" s="9" t="s">
        <v>12</v>
      </c>
      <c r="B5" s="16"/>
      <c r="C5" s="13"/>
      <c r="D5" s="9" t="s">
        <v>21</v>
      </c>
      <c r="E5" s="19">
        <v>0</v>
      </c>
    </row>
    <row r="6" spans="1:7" x14ac:dyDescent="0.25">
      <c r="A6" s="9" t="s">
        <v>22</v>
      </c>
      <c r="B6" s="12">
        <f>+B5-B4</f>
        <v>0</v>
      </c>
      <c r="C6" s="11" t="s">
        <v>19</v>
      </c>
    </row>
    <row r="7" spans="1:7" x14ac:dyDescent="0.25">
      <c r="C7" s="11"/>
    </row>
    <row r="8" spans="1:7" s="2" customFormat="1" ht="30" x14ac:dyDescent="0.25">
      <c r="A8" s="5" t="s">
        <v>5</v>
      </c>
      <c r="B8" s="5" t="s">
        <v>2</v>
      </c>
      <c r="C8" s="5" t="s">
        <v>16</v>
      </c>
      <c r="D8" s="5" t="s">
        <v>90</v>
      </c>
      <c r="E8" s="5" t="s">
        <v>3</v>
      </c>
      <c r="F8" s="5" t="s">
        <v>4</v>
      </c>
      <c r="G8" s="1"/>
    </row>
    <row r="9" spans="1:7" x14ac:dyDescent="0.25">
      <c r="A9" s="3" t="s">
        <v>6</v>
      </c>
      <c r="B9" s="22">
        <v>0</v>
      </c>
      <c r="C9" s="22">
        <v>0</v>
      </c>
      <c r="D9" s="22">
        <v>0</v>
      </c>
      <c r="E9" s="7">
        <f>+B9-C9</f>
        <v>0</v>
      </c>
      <c r="F9" s="7">
        <f>E9-D9</f>
        <v>0</v>
      </c>
    </row>
    <row r="10" spans="1:7" x14ac:dyDescent="0.25">
      <c r="A10" s="3" t="s">
        <v>7</v>
      </c>
      <c r="B10" s="22">
        <v>0</v>
      </c>
      <c r="C10" s="8"/>
      <c r="D10" s="22">
        <v>0</v>
      </c>
      <c r="E10" s="7">
        <f>+B10</f>
        <v>0</v>
      </c>
      <c r="F10" s="7">
        <f>E10-D10</f>
        <v>0</v>
      </c>
    </row>
    <row r="11" spans="1:7" x14ac:dyDescent="0.25">
      <c r="A11" s="3" t="s">
        <v>8</v>
      </c>
      <c r="B11" s="22">
        <v>0</v>
      </c>
      <c r="C11" s="8"/>
      <c r="D11" s="22">
        <v>0</v>
      </c>
      <c r="E11" s="7">
        <f>+B11</f>
        <v>0</v>
      </c>
      <c r="F11" s="7">
        <f>E11-D11</f>
        <v>0</v>
      </c>
    </row>
    <row r="12" spans="1:7" x14ac:dyDescent="0.25">
      <c r="A12" s="4" t="s">
        <v>9</v>
      </c>
      <c r="B12" s="22">
        <v>0</v>
      </c>
      <c r="C12" s="8"/>
      <c r="D12" s="22">
        <v>0</v>
      </c>
      <c r="E12" s="7">
        <f>+B12</f>
        <v>0</v>
      </c>
      <c r="F12" s="7">
        <f>E12-D12</f>
        <v>0</v>
      </c>
    </row>
    <row r="13" spans="1:7" x14ac:dyDescent="0.25">
      <c r="A13" s="3" t="s">
        <v>43</v>
      </c>
      <c r="B13" s="8"/>
      <c r="C13" s="8"/>
      <c r="D13" s="22">
        <v>0</v>
      </c>
      <c r="E13" s="7">
        <f>((E4*E5)/30)*B6</f>
        <v>0</v>
      </c>
      <c r="F13" s="7">
        <f>E13-D13</f>
        <v>0</v>
      </c>
    </row>
    <row r="15" spans="1:7" x14ac:dyDescent="0.25">
      <c r="A15" s="14" t="s">
        <v>15</v>
      </c>
      <c r="B15" s="10">
        <f>SUM(B9:B12)</f>
        <v>0</v>
      </c>
      <c r="E15" s="14" t="s">
        <v>26</v>
      </c>
      <c r="F15" s="10">
        <f>SUM(F9:F13)</f>
        <v>0</v>
      </c>
    </row>
    <row r="18" spans="1:6" ht="29.25" customHeight="1" x14ac:dyDescent="0.25">
      <c r="A18" s="76" t="s">
        <v>29</v>
      </c>
      <c r="B18" s="76"/>
      <c r="C18" s="76"/>
      <c r="D18" s="76"/>
      <c r="E18" s="76"/>
      <c r="F18" s="76"/>
    </row>
    <row r="19" spans="1:6" x14ac:dyDescent="0.25">
      <c r="B19" s="23" t="s">
        <v>87</v>
      </c>
    </row>
    <row r="20" spans="1:6" x14ac:dyDescent="0.25">
      <c r="B20" s="23" t="s">
        <v>28</v>
      </c>
    </row>
    <row r="21" spans="1:6" x14ac:dyDescent="0.25">
      <c r="B21" s="23" t="s">
        <v>86</v>
      </c>
    </row>
    <row r="23" spans="1:6" x14ac:dyDescent="0.25">
      <c r="B23" s="23" t="s">
        <v>30</v>
      </c>
    </row>
    <row r="24" spans="1:6" x14ac:dyDescent="0.25">
      <c r="B24" s="23" t="s">
        <v>31</v>
      </c>
    </row>
    <row r="26" spans="1:6" x14ac:dyDescent="0.25">
      <c r="B26" s="24"/>
    </row>
  </sheetData>
  <mergeCells count="3">
    <mergeCell ref="B1:C1"/>
    <mergeCell ref="D2:F2"/>
    <mergeCell ref="A18:F18"/>
  </mergeCells>
  <hyperlinks>
    <hyperlink ref="C6" r:id="rId1"/>
  </hyperlinks>
  <pageMargins left="0.45" right="0.45" top="0.75" bottom="0.75" header="0.3" footer="0.3"/>
  <pageSetup orientation="landscape" r:id="rId2"/>
  <headerFooter>
    <oddHeader>&amp;C&amp;"-,Bold"&amp;14VR&amp;&amp;E Chapter 33 to 31 Retroactive Reimbusement Calculator</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workbookViewId="0">
      <selection activeCell="D2" sqref="D2:F2"/>
    </sheetView>
  </sheetViews>
  <sheetFormatPr defaultRowHeight="15" x14ac:dyDescent="0.25"/>
  <cols>
    <col min="1" max="1" width="21.85546875" customWidth="1"/>
    <col min="2" max="6" width="19.7109375" customWidth="1"/>
  </cols>
  <sheetData>
    <row r="1" spans="1:7" x14ac:dyDescent="0.25">
      <c r="A1" s="9" t="s">
        <v>1</v>
      </c>
      <c r="B1" s="77" t="str">
        <f>+'Time Period 1'!B1:C1</f>
        <v>Last, First</v>
      </c>
      <c r="C1" s="77"/>
      <c r="D1" t="s">
        <v>68</v>
      </c>
      <c r="E1" s="6" t="str">
        <f>+'Time Period 1'!E1</f>
        <v>000-00-0000</v>
      </c>
    </row>
    <row r="2" spans="1:7" x14ac:dyDescent="0.25">
      <c r="A2" s="9" t="s">
        <v>24</v>
      </c>
      <c r="B2">
        <f>+'Time Period 1'!B2</f>
        <v>0</v>
      </c>
      <c r="C2" s="9" t="s">
        <v>17</v>
      </c>
      <c r="D2" s="75"/>
      <c r="E2" s="75"/>
      <c r="F2" s="75"/>
    </row>
    <row r="4" spans="1:7" ht="15" customHeight="1" x14ac:dyDescent="0.25">
      <c r="A4" s="9" t="s">
        <v>11</v>
      </c>
      <c r="B4" s="16"/>
      <c r="D4" s="9" t="s">
        <v>13</v>
      </c>
      <c r="E4" s="18">
        <v>0</v>
      </c>
    </row>
    <row r="5" spans="1:7" x14ac:dyDescent="0.25">
      <c r="A5" s="9" t="s">
        <v>12</v>
      </c>
      <c r="B5" s="16"/>
      <c r="C5" s="13"/>
      <c r="D5" s="9" t="s">
        <v>21</v>
      </c>
      <c r="E5" s="19">
        <v>0</v>
      </c>
    </row>
    <row r="6" spans="1:7" x14ac:dyDescent="0.25">
      <c r="A6" s="9" t="s">
        <v>22</v>
      </c>
      <c r="B6" s="12">
        <f>+B5-B4</f>
        <v>0</v>
      </c>
      <c r="C6" s="11" t="s">
        <v>19</v>
      </c>
    </row>
    <row r="7" spans="1:7" x14ac:dyDescent="0.25">
      <c r="C7" s="11"/>
    </row>
    <row r="8" spans="1:7" s="2" customFormat="1" ht="30" x14ac:dyDescent="0.25">
      <c r="A8" s="5" t="s">
        <v>5</v>
      </c>
      <c r="B8" s="5" t="s">
        <v>2</v>
      </c>
      <c r="C8" s="5" t="s">
        <v>16</v>
      </c>
      <c r="D8" s="5" t="s">
        <v>90</v>
      </c>
      <c r="E8" s="5" t="s">
        <v>3</v>
      </c>
      <c r="F8" s="5" t="s">
        <v>4</v>
      </c>
      <c r="G8" s="1"/>
    </row>
    <row r="9" spans="1:7" x14ac:dyDescent="0.25">
      <c r="A9" s="3" t="s">
        <v>6</v>
      </c>
      <c r="B9" s="22">
        <v>0</v>
      </c>
      <c r="C9" s="22">
        <v>0</v>
      </c>
      <c r="D9" s="22">
        <v>0</v>
      </c>
      <c r="E9" s="7">
        <f>+B9-C9</f>
        <v>0</v>
      </c>
      <c r="F9" s="7">
        <f>E9-D9</f>
        <v>0</v>
      </c>
    </row>
    <row r="10" spans="1:7" x14ac:dyDescent="0.25">
      <c r="A10" s="3" t="s">
        <v>7</v>
      </c>
      <c r="B10" s="22">
        <v>0</v>
      </c>
      <c r="C10" s="8"/>
      <c r="D10" s="22">
        <v>0</v>
      </c>
      <c r="E10" s="7">
        <f>+B10</f>
        <v>0</v>
      </c>
      <c r="F10" s="7">
        <f>E10-D10</f>
        <v>0</v>
      </c>
    </row>
    <row r="11" spans="1:7" x14ac:dyDescent="0.25">
      <c r="A11" s="3" t="s">
        <v>8</v>
      </c>
      <c r="B11" s="22">
        <v>0</v>
      </c>
      <c r="C11" s="8"/>
      <c r="D11" s="22">
        <v>0</v>
      </c>
      <c r="E11" s="7">
        <f>+B11</f>
        <v>0</v>
      </c>
      <c r="F11" s="7">
        <f>E11-D11</f>
        <v>0</v>
      </c>
    </row>
    <row r="12" spans="1:7" x14ac:dyDescent="0.25">
      <c r="A12" s="4" t="s">
        <v>9</v>
      </c>
      <c r="B12" s="22">
        <v>0</v>
      </c>
      <c r="C12" s="8"/>
      <c r="D12" s="22">
        <v>0</v>
      </c>
      <c r="E12" s="7">
        <f>+B12</f>
        <v>0</v>
      </c>
      <c r="F12" s="7">
        <f>E12-D12</f>
        <v>0</v>
      </c>
    </row>
    <row r="13" spans="1:7" x14ac:dyDescent="0.25">
      <c r="A13" s="3" t="s">
        <v>43</v>
      </c>
      <c r="B13" s="8"/>
      <c r="C13" s="8"/>
      <c r="D13" s="22">
        <v>0</v>
      </c>
      <c r="E13" s="7">
        <f>((E4*E5)/30)*B6</f>
        <v>0</v>
      </c>
      <c r="F13" s="7">
        <f>E13-D13</f>
        <v>0</v>
      </c>
    </row>
    <row r="15" spans="1:7" x14ac:dyDescent="0.25">
      <c r="A15" s="14" t="s">
        <v>15</v>
      </c>
      <c r="B15" s="10">
        <f>SUM(B9:B12)</f>
        <v>0</v>
      </c>
      <c r="E15" s="14" t="s">
        <v>27</v>
      </c>
      <c r="F15" s="10">
        <f>SUM(F9:F13)</f>
        <v>0</v>
      </c>
    </row>
    <row r="18" spans="1:6" ht="29.25" customHeight="1" x14ac:dyDescent="0.25">
      <c r="A18" s="76" t="s">
        <v>29</v>
      </c>
      <c r="B18" s="76"/>
      <c r="C18" s="76"/>
      <c r="D18" s="76"/>
      <c r="E18" s="76"/>
      <c r="F18" s="76"/>
    </row>
    <row r="19" spans="1:6" x14ac:dyDescent="0.25">
      <c r="B19" s="23" t="s">
        <v>87</v>
      </c>
    </row>
    <row r="20" spans="1:6" x14ac:dyDescent="0.25">
      <c r="B20" s="23" t="s">
        <v>28</v>
      </c>
    </row>
    <row r="21" spans="1:6" x14ac:dyDescent="0.25">
      <c r="B21" s="23" t="s">
        <v>86</v>
      </c>
    </row>
    <row r="23" spans="1:6" x14ac:dyDescent="0.25">
      <c r="B23" s="23" t="s">
        <v>30</v>
      </c>
    </row>
    <row r="24" spans="1:6" x14ac:dyDescent="0.25">
      <c r="B24" s="23" t="s">
        <v>31</v>
      </c>
    </row>
    <row r="26" spans="1:6" x14ac:dyDescent="0.25">
      <c r="B26" s="24"/>
    </row>
  </sheetData>
  <mergeCells count="3">
    <mergeCell ref="B1:C1"/>
    <mergeCell ref="D2:F2"/>
    <mergeCell ref="A18:F18"/>
  </mergeCells>
  <hyperlinks>
    <hyperlink ref="C6" r:id="rId1"/>
  </hyperlinks>
  <pageMargins left="0.45" right="0.45" top="0.75" bottom="0.75" header="0.3" footer="0.3"/>
  <pageSetup orientation="landscape" r:id="rId2"/>
  <headerFooter>
    <oddHeader>&amp;C&amp;"-,Bold"&amp;14VR&amp;&amp;E Chapter 33 to 31 Retroactive Reimbusement Calculator</oddHead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workbookViewId="0">
      <selection activeCell="D2" sqref="D2:F2"/>
    </sheetView>
  </sheetViews>
  <sheetFormatPr defaultRowHeight="15" x14ac:dyDescent="0.25"/>
  <cols>
    <col min="1" max="1" width="21.85546875" customWidth="1"/>
    <col min="2" max="6" width="19.7109375" customWidth="1"/>
  </cols>
  <sheetData>
    <row r="1" spans="1:7" x14ac:dyDescent="0.25">
      <c r="A1" s="9" t="s">
        <v>1</v>
      </c>
      <c r="B1" s="77" t="str">
        <f>+'Time Period 1'!B1:C1</f>
        <v>Last, First</v>
      </c>
      <c r="C1" s="77"/>
      <c r="D1" t="s">
        <v>68</v>
      </c>
      <c r="E1" s="6" t="str">
        <f>+'Time Period 1'!E1</f>
        <v>000-00-0000</v>
      </c>
    </row>
    <row r="2" spans="1:7" x14ac:dyDescent="0.25">
      <c r="A2" s="9" t="s">
        <v>24</v>
      </c>
      <c r="B2">
        <f>+'Time Period 1'!B2</f>
        <v>0</v>
      </c>
      <c r="C2" s="9" t="s">
        <v>17</v>
      </c>
      <c r="D2" s="75"/>
      <c r="E2" s="75"/>
      <c r="F2" s="75"/>
    </row>
    <row r="4" spans="1:7" ht="15" customHeight="1" x14ac:dyDescent="0.25">
      <c r="A4" s="9" t="s">
        <v>11</v>
      </c>
      <c r="B4" s="16"/>
      <c r="D4" s="9" t="s">
        <v>13</v>
      </c>
      <c r="E4" s="18">
        <v>0</v>
      </c>
    </row>
    <row r="5" spans="1:7" x14ac:dyDescent="0.25">
      <c r="A5" s="9" t="s">
        <v>12</v>
      </c>
      <c r="B5" s="16"/>
      <c r="C5" s="13"/>
      <c r="D5" s="9" t="s">
        <v>21</v>
      </c>
      <c r="E5" s="19">
        <v>0</v>
      </c>
    </row>
    <row r="6" spans="1:7" x14ac:dyDescent="0.25">
      <c r="A6" s="9" t="s">
        <v>22</v>
      </c>
      <c r="B6" s="12">
        <f>+B5-B4</f>
        <v>0</v>
      </c>
      <c r="C6" s="11" t="s">
        <v>19</v>
      </c>
    </row>
    <row r="7" spans="1:7" x14ac:dyDescent="0.25">
      <c r="C7" s="11"/>
    </row>
    <row r="8" spans="1:7" s="2" customFormat="1" ht="30" x14ac:dyDescent="0.25">
      <c r="A8" s="5" t="s">
        <v>5</v>
      </c>
      <c r="B8" s="5" t="s">
        <v>2</v>
      </c>
      <c r="C8" s="5" t="s">
        <v>16</v>
      </c>
      <c r="D8" s="5" t="s">
        <v>90</v>
      </c>
      <c r="E8" s="5" t="s">
        <v>3</v>
      </c>
      <c r="F8" s="5" t="s">
        <v>4</v>
      </c>
      <c r="G8" s="1"/>
    </row>
    <row r="9" spans="1:7" x14ac:dyDescent="0.25">
      <c r="A9" s="3" t="s">
        <v>6</v>
      </c>
      <c r="B9" s="22">
        <v>0</v>
      </c>
      <c r="C9" s="22">
        <v>0</v>
      </c>
      <c r="D9" s="22">
        <v>0</v>
      </c>
      <c r="E9" s="7">
        <f>+B9-C9</f>
        <v>0</v>
      </c>
      <c r="F9" s="7">
        <f>E9-D9</f>
        <v>0</v>
      </c>
    </row>
    <row r="10" spans="1:7" x14ac:dyDescent="0.25">
      <c r="A10" s="3" t="s">
        <v>7</v>
      </c>
      <c r="B10" s="22">
        <v>0</v>
      </c>
      <c r="C10" s="8"/>
      <c r="D10" s="22">
        <v>0</v>
      </c>
      <c r="E10" s="7">
        <f>+B10</f>
        <v>0</v>
      </c>
      <c r="F10" s="7">
        <f>E10-D10</f>
        <v>0</v>
      </c>
    </row>
    <row r="11" spans="1:7" x14ac:dyDescent="0.25">
      <c r="A11" s="3" t="s">
        <v>8</v>
      </c>
      <c r="B11" s="22">
        <v>0</v>
      </c>
      <c r="C11" s="8"/>
      <c r="D11" s="22">
        <v>0</v>
      </c>
      <c r="E11" s="7">
        <f>+B11</f>
        <v>0</v>
      </c>
      <c r="F11" s="7">
        <f>E11-D11</f>
        <v>0</v>
      </c>
    </row>
    <row r="12" spans="1:7" x14ac:dyDescent="0.25">
      <c r="A12" s="4" t="s">
        <v>9</v>
      </c>
      <c r="B12" s="22">
        <v>0</v>
      </c>
      <c r="C12" s="8"/>
      <c r="D12" s="22">
        <v>0</v>
      </c>
      <c r="E12" s="7">
        <f>+B12</f>
        <v>0</v>
      </c>
      <c r="F12" s="7">
        <f>E12-D12</f>
        <v>0</v>
      </c>
    </row>
    <row r="13" spans="1:7" x14ac:dyDescent="0.25">
      <c r="A13" s="3" t="s">
        <v>43</v>
      </c>
      <c r="B13" s="8"/>
      <c r="C13" s="8"/>
      <c r="D13" s="22">
        <v>0</v>
      </c>
      <c r="E13" s="7">
        <f>((E4*E5)/30)*B6</f>
        <v>0</v>
      </c>
      <c r="F13" s="7">
        <f>E13-D13</f>
        <v>0</v>
      </c>
    </row>
    <row r="15" spans="1:7" x14ac:dyDescent="0.25">
      <c r="A15" s="14" t="s">
        <v>15</v>
      </c>
      <c r="B15" s="10">
        <f>SUM(B9:B12)</f>
        <v>0</v>
      </c>
      <c r="E15" s="14" t="s">
        <v>32</v>
      </c>
      <c r="F15" s="10">
        <f>SUM(F9:F13)</f>
        <v>0</v>
      </c>
    </row>
    <row r="18" spans="1:6" ht="29.25" customHeight="1" x14ac:dyDescent="0.25">
      <c r="A18" s="76" t="s">
        <v>29</v>
      </c>
      <c r="B18" s="76"/>
      <c r="C18" s="76"/>
      <c r="D18" s="76"/>
      <c r="E18" s="76"/>
      <c r="F18" s="76"/>
    </row>
    <row r="19" spans="1:6" x14ac:dyDescent="0.25">
      <c r="B19" s="23" t="s">
        <v>87</v>
      </c>
    </row>
    <row r="20" spans="1:6" x14ac:dyDescent="0.25">
      <c r="B20" s="23" t="s">
        <v>28</v>
      </c>
    </row>
    <row r="21" spans="1:6" x14ac:dyDescent="0.25">
      <c r="B21" s="23" t="s">
        <v>86</v>
      </c>
    </row>
    <row r="23" spans="1:6" x14ac:dyDescent="0.25">
      <c r="B23" s="23" t="s">
        <v>30</v>
      </c>
    </row>
    <row r="24" spans="1:6" x14ac:dyDescent="0.25">
      <c r="B24" s="23" t="s">
        <v>31</v>
      </c>
    </row>
    <row r="26" spans="1:6" x14ac:dyDescent="0.25">
      <c r="B26" s="24"/>
    </row>
  </sheetData>
  <mergeCells count="3">
    <mergeCell ref="B1:C1"/>
    <mergeCell ref="D2:F2"/>
    <mergeCell ref="A18:F18"/>
  </mergeCells>
  <hyperlinks>
    <hyperlink ref="C6" r:id="rId1"/>
  </hyperlinks>
  <pageMargins left="0.45" right="0.45" top="0.75" bottom="0.75" header="0.3" footer="0.3"/>
  <pageSetup orientation="landscape" r:id="rId2"/>
  <headerFooter>
    <oddHeader>&amp;C&amp;"-,Bold"&amp;14VR&amp;&amp;E Chapter 33 to 31 Retroactive Reimbusement Calculator</oddHead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D2" sqref="D2:F2"/>
    </sheetView>
  </sheetViews>
  <sheetFormatPr defaultRowHeight="15" x14ac:dyDescent="0.25"/>
  <cols>
    <col min="1" max="1" width="21.85546875" customWidth="1"/>
    <col min="2" max="6" width="19.7109375" customWidth="1"/>
  </cols>
  <sheetData>
    <row r="1" spans="1:7" x14ac:dyDescent="0.25">
      <c r="A1" s="9" t="s">
        <v>1</v>
      </c>
      <c r="B1" s="77" t="str">
        <f>+'Time Period 1'!B1:C1</f>
        <v>Last, First</v>
      </c>
      <c r="C1" s="77"/>
      <c r="D1" t="s">
        <v>68</v>
      </c>
      <c r="E1" s="6" t="str">
        <f>+'Time Period 1'!E1</f>
        <v>000-00-0000</v>
      </c>
    </row>
    <row r="2" spans="1:7" x14ac:dyDescent="0.25">
      <c r="A2" s="9" t="s">
        <v>24</v>
      </c>
      <c r="B2">
        <f>+'Time Period 1'!B2</f>
        <v>0</v>
      </c>
      <c r="C2" s="9" t="s">
        <v>17</v>
      </c>
      <c r="D2" s="75"/>
      <c r="E2" s="75"/>
      <c r="F2" s="75"/>
    </row>
    <row r="4" spans="1:7" ht="15" customHeight="1" x14ac:dyDescent="0.25">
      <c r="A4" s="9" t="s">
        <v>11</v>
      </c>
      <c r="B4" s="16"/>
      <c r="D4" s="9" t="s">
        <v>13</v>
      </c>
      <c r="E4" s="18">
        <v>0</v>
      </c>
    </row>
    <row r="5" spans="1:7" x14ac:dyDescent="0.25">
      <c r="A5" s="9" t="s">
        <v>12</v>
      </c>
      <c r="B5" s="16"/>
      <c r="C5" s="13"/>
      <c r="D5" s="9" t="s">
        <v>21</v>
      </c>
      <c r="E5" s="19">
        <v>0</v>
      </c>
    </row>
    <row r="6" spans="1:7" x14ac:dyDescent="0.25">
      <c r="A6" s="9" t="s">
        <v>22</v>
      </c>
      <c r="B6" s="12">
        <f>+B5-B4</f>
        <v>0</v>
      </c>
      <c r="C6" s="11" t="s">
        <v>19</v>
      </c>
    </row>
    <row r="7" spans="1:7" x14ac:dyDescent="0.25">
      <c r="C7" s="11"/>
    </row>
    <row r="8" spans="1:7" s="2" customFormat="1" ht="30" x14ac:dyDescent="0.25">
      <c r="A8" s="5" t="s">
        <v>5</v>
      </c>
      <c r="B8" s="5" t="s">
        <v>2</v>
      </c>
      <c r="C8" s="5" t="s">
        <v>16</v>
      </c>
      <c r="D8" s="5" t="s">
        <v>90</v>
      </c>
      <c r="E8" s="5" t="s">
        <v>3</v>
      </c>
      <c r="F8" s="5" t="s">
        <v>4</v>
      </c>
      <c r="G8" s="1"/>
    </row>
    <row r="9" spans="1:7" x14ac:dyDescent="0.25">
      <c r="A9" s="3" t="s">
        <v>6</v>
      </c>
      <c r="B9" s="22">
        <v>0</v>
      </c>
      <c r="C9" s="22">
        <v>0</v>
      </c>
      <c r="D9" s="22">
        <v>0</v>
      </c>
      <c r="E9" s="7">
        <f>+B9-C9</f>
        <v>0</v>
      </c>
      <c r="F9" s="7">
        <f>E9-D9</f>
        <v>0</v>
      </c>
    </row>
    <row r="10" spans="1:7" x14ac:dyDescent="0.25">
      <c r="A10" s="3" t="s">
        <v>7</v>
      </c>
      <c r="B10" s="22">
        <v>0</v>
      </c>
      <c r="C10" s="8"/>
      <c r="D10" s="22">
        <v>0</v>
      </c>
      <c r="E10" s="7">
        <f>+B10</f>
        <v>0</v>
      </c>
      <c r="F10" s="7">
        <f>E10-D10</f>
        <v>0</v>
      </c>
    </row>
    <row r="11" spans="1:7" x14ac:dyDescent="0.25">
      <c r="A11" s="3" t="s">
        <v>8</v>
      </c>
      <c r="B11" s="22">
        <v>0</v>
      </c>
      <c r="C11" s="8"/>
      <c r="D11" s="22">
        <v>0</v>
      </c>
      <c r="E11" s="7">
        <f>+B11</f>
        <v>0</v>
      </c>
      <c r="F11" s="7">
        <f>E11-D11</f>
        <v>0</v>
      </c>
    </row>
    <row r="12" spans="1:7" x14ac:dyDescent="0.25">
      <c r="A12" s="4" t="s">
        <v>9</v>
      </c>
      <c r="B12" s="22">
        <v>0</v>
      </c>
      <c r="C12" s="8"/>
      <c r="D12" s="22">
        <v>0</v>
      </c>
      <c r="E12" s="7">
        <f>+B12</f>
        <v>0</v>
      </c>
      <c r="F12" s="7">
        <f>E12-D12</f>
        <v>0</v>
      </c>
    </row>
    <row r="13" spans="1:7" x14ac:dyDescent="0.25">
      <c r="A13" s="3" t="s">
        <v>43</v>
      </c>
      <c r="B13" s="8"/>
      <c r="C13" s="8"/>
      <c r="D13" s="22">
        <v>0</v>
      </c>
      <c r="E13" s="7">
        <f>((E4*E5)/30)*B6</f>
        <v>0</v>
      </c>
      <c r="F13" s="7">
        <f>E13-D13</f>
        <v>0</v>
      </c>
    </row>
    <row r="15" spans="1:7" x14ac:dyDescent="0.25">
      <c r="A15" s="14" t="s">
        <v>15</v>
      </c>
      <c r="B15" s="10">
        <f>SUM(B9:B12)</f>
        <v>0</v>
      </c>
      <c r="E15" s="14" t="s">
        <v>33</v>
      </c>
      <c r="F15" s="10">
        <f>SUM(F9:F13)</f>
        <v>0</v>
      </c>
    </row>
    <row r="18" spans="1:6" ht="29.25" customHeight="1" x14ac:dyDescent="0.25">
      <c r="A18" s="76" t="s">
        <v>29</v>
      </c>
      <c r="B18" s="76"/>
      <c r="C18" s="76"/>
      <c r="D18" s="76"/>
      <c r="E18" s="76"/>
      <c r="F18" s="76"/>
    </row>
    <row r="19" spans="1:6" x14ac:dyDescent="0.25">
      <c r="B19" s="23" t="s">
        <v>87</v>
      </c>
    </row>
    <row r="20" spans="1:6" x14ac:dyDescent="0.25">
      <c r="B20" s="23" t="s">
        <v>28</v>
      </c>
    </row>
    <row r="21" spans="1:6" x14ac:dyDescent="0.25">
      <c r="B21" s="23" t="s">
        <v>86</v>
      </c>
    </row>
    <row r="23" spans="1:6" x14ac:dyDescent="0.25">
      <c r="B23" s="23" t="s">
        <v>30</v>
      </c>
    </row>
    <row r="24" spans="1:6" x14ac:dyDescent="0.25">
      <c r="B24" s="23" t="s">
        <v>31</v>
      </c>
    </row>
    <row r="26" spans="1:6" x14ac:dyDescent="0.25">
      <c r="B26" s="24"/>
    </row>
  </sheetData>
  <mergeCells count="3">
    <mergeCell ref="B1:C1"/>
    <mergeCell ref="D2:F2"/>
    <mergeCell ref="A18:F18"/>
  </mergeCells>
  <hyperlinks>
    <hyperlink ref="C6" r:id="rId1"/>
  </hyperlinks>
  <pageMargins left="0.45" right="0.45" top="0.75" bottom="0.75" header="0.3" footer="0.3"/>
  <pageSetup orientation="landscape" r:id="rId2"/>
  <headerFooter>
    <oddHeader>&amp;C&amp;"-,Bold"&amp;14VR&amp;&amp;E Chapter 33 to 31 Retroactive Reimbusement Calculator</oddHead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D2" sqref="D2:F2"/>
    </sheetView>
  </sheetViews>
  <sheetFormatPr defaultRowHeight="15" x14ac:dyDescent="0.25"/>
  <cols>
    <col min="1" max="1" width="21.85546875" customWidth="1"/>
    <col min="2" max="6" width="19.7109375" customWidth="1"/>
  </cols>
  <sheetData>
    <row r="1" spans="1:7" x14ac:dyDescent="0.25">
      <c r="A1" s="9" t="s">
        <v>1</v>
      </c>
      <c r="B1" s="77" t="str">
        <f>+'Time Period 1'!B1:C1</f>
        <v>Last, First</v>
      </c>
      <c r="C1" s="77"/>
      <c r="D1" t="s">
        <v>68</v>
      </c>
      <c r="E1" s="6" t="str">
        <f>+'Time Period 1'!E1</f>
        <v>000-00-0000</v>
      </c>
    </row>
    <row r="2" spans="1:7" x14ac:dyDescent="0.25">
      <c r="A2" s="9" t="s">
        <v>24</v>
      </c>
      <c r="B2">
        <f>+'Time Period 1'!B2</f>
        <v>0</v>
      </c>
      <c r="C2" s="9" t="s">
        <v>17</v>
      </c>
      <c r="D2" s="75"/>
      <c r="E2" s="75"/>
      <c r="F2" s="75"/>
    </row>
    <row r="4" spans="1:7" ht="15" customHeight="1" x14ac:dyDescent="0.25">
      <c r="A4" s="9" t="s">
        <v>11</v>
      </c>
      <c r="B4" s="16"/>
      <c r="D4" s="9" t="s">
        <v>13</v>
      </c>
      <c r="E4" s="18">
        <v>0</v>
      </c>
    </row>
    <row r="5" spans="1:7" x14ac:dyDescent="0.25">
      <c r="A5" s="9" t="s">
        <v>12</v>
      </c>
      <c r="B5" s="16"/>
      <c r="C5" s="13"/>
      <c r="D5" s="9" t="s">
        <v>21</v>
      </c>
      <c r="E5" s="19">
        <v>0</v>
      </c>
    </row>
    <row r="6" spans="1:7" x14ac:dyDescent="0.25">
      <c r="A6" s="9" t="s">
        <v>22</v>
      </c>
      <c r="B6" s="12">
        <f>+B5-B4</f>
        <v>0</v>
      </c>
      <c r="C6" s="11" t="s">
        <v>19</v>
      </c>
    </row>
    <row r="7" spans="1:7" x14ac:dyDescent="0.25">
      <c r="C7" s="11"/>
    </row>
    <row r="8" spans="1:7" s="2" customFormat="1" ht="30" x14ac:dyDescent="0.25">
      <c r="A8" s="5" t="s">
        <v>5</v>
      </c>
      <c r="B8" s="5" t="s">
        <v>2</v>
      </c>
      <c r="C8" s="5" t="s">
        <v>16</v>
      </c>
      <c r="D8" s="5" t="s">
        <v>90</v>
      </c>
      <c r="E8" s="5" t="s">
        <v>3</v>
      </c>
      <c r="F8" s="5" t="s">
        <v>4</v>
      </c>
      <c r="G8" s="1"/>
    </row>
    <row r="9" spans="1:7" x14ac:dyDescent="0.25">
      <c r="A9" s="3" t="s">
        <v>6</v>
      </c>
      <c r="B9" s="22">
        <v>0</v>
      </c>
      <c r="C9" s="22">
        <v>0</v>
      </c>
      <c r="D9" s="22">
        <v>0</v>
      </c>
      <c r="E9" s="7">
        <f>+B9-C9</f>
        <v>0</v>
      </c>
      <c r="F9" s="7">
        <f>E9-D9</f>
        <v>0</v>
      </c>
    </row>
    <row r="10" spans="1:7" x14ac:dyDescent="0.25">
      <c r="A10" s="3" t="s">
        <v>7</v>
      </c>
      <c r="B10" s="22">
        <v>0</v>
      </c>
      <c r="C10" s="8"/>
      <c r="D10" s="22">
        <v>0</v>
      </c>
      <c r="E10" s="7">
        <f>+B10</f>
        <v>0</v>
      </c>
      <c r="F10" s="7">
        <f>E10-D10</f>
        <v>0</v>
      </c>
    </row>
    <row r="11" spans="1:7" x14ac:dyDescent="0.25">
      <c r="A11" s="3" t="s">
        <v>8</v>
      </c>
      <c r="B11" s="22">
        <v>0</v>
      </c>
      <c r="C11" s="8"/>
      <c r="D11" s="22">
        <v>0</v>
      </c>
      <c r="E11" s="7">
        <f>+B11</f>
        <v>0</v>
      </c>
      <c r="F11" s="7">
        <f>E11-D11</f>
        <v>0</v>
      </c>
    </row>
    <row r="12" spans="1:7" x14ac:dyDescent="0.25">
      <c r="A12" s="4" t="s">
        <v>9</v>
      </c>
      <c r="B12" s="22">
        <v>0</v>
      </c>
      <c r="C12" s="8"/>
      <c r="D12" s="22">
        <v>0</v>
      </c>
      <c r="E12" s="7">
        <f>+B12</f>
        <v>0</v>
      </c>
      <c r="F12" s="7">
        <f>E12-D12</f>
        <v>0</v>
      </c>
    </row>
    <row r="13" spans="1:7" x14ac:dyDescent="0.25">
      <c r="A13" s="3" t="s">
        <v>43</v>
      </c>
      <c r="B13" s="8"/>
      <c r="C13" s="8"/>
      <c r="D13" s="22">
        <v>0</v>
      </c>
      <c r="E13" s="7">
        <f>((E4*E5)/30)*B6</f>
        <v>0</v>
      </c>
      <c r="F13" s="7">
        <f>E13-D13</f>
        <v>0</v>
      </c>
    </row>
    <row r="15" spans="1:7" x14ac:dyDescent="0.25">
      <c r="A15" s="14" t="s">
        <v>15</v>
      </c>
      <c r="B15" s="10">
        <f>SUM(B9:B12)</f>
        <v>0</v>
      </c>
      <c r="E15" s="14" t="s">
        <v>34</v>
      </c>
      <c r="F15" s="10">
        <f>SUM(F9:F13)</f>
        <v>0</v>
      </c>
    </row>
    <row r="18" spans="1:6" ht="29.25" customHeight="1" x14ac:dyDescent="0.25">
      <c r="A18" s="76" t="s">
        <v>29</v>
      </c>
      <c r="B18" s="76"/>
      <c r="C18" s="76"/>
      <c r="D18" s="76"/>
      <c r="E18" s="76"/>
      <c r="F18" s="76"/>
    </row>
    <row r="19" spans="1:6" x14ac:dyDescent="0.25">
      <c r="B19" s="23" t="s">
        <v>87</v>
      </c>
    </row>
    <row r="20" spans="1:6" x14ac:dyDescent="0.25">
      <c r="B20" s="23" t="s">
        <v>28</v>
      </c>
    </row>
    <row r="21" spans="1:6" x14ac:dyDescent="0.25">
      <c r="B21" s="23" t="s">
        <v>86</v>
      </c>
    </row>
    <row r="23" spans="1:6" x14ac:dyDescent="0.25">
      <c r="B23" s="23" t="s">
        <v>30</v>
      </c>
    </row>
    <row r="24" spans="1:6" x14ac:dyDescent="0.25">
      <c r="B24" s="23" t="s">
        <v>31</v>
      </c>
    </row>
    <row r="26" spans="1:6" x14ac:dyDescent="0.25">
      <c r="B26" s="24"/>
    </row>
  </sheetData>
  <mergeCells count="3">
    <mergeCell ref="B1:C1"/>
    <mergeCell ref="D2:F2"/>
    <mergeCell ref="A18:F18"/>
  </mergeCells>
  <hyperlinks>
    <hyperlink ref="C6" r:id="rId1"/>
  </hyperlinks>
  <pageMargins left="0.45" right="0.45" top="0.75" bottom="0.75" header="0.3" footer="0.3"/>
  <pageSetup orientation="landscape" r:id="rId2"/>
  <headerFooter>
    <oddHeader>&amp;C&amp;"-,Bold"&amp;14VR&amp;&amp;E Chapter 33 to 31 Retroactive Reimbusement Calculator</oddHead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workbookViewId="0">
      <selection activeCell="B2" sqref="B2:D2"/>
    </sheetView>
  </sheetViews>
  <sheetFormatPr defaultRowHeight="15" x14ac:dyDescent="0.25"/>
  <cols>
    <col min="1" max="1" width="21.85546875" customWidth="1"/>
    <col min="2" max="8" width="12.7109375" customWidth="1"/>
    <col min="9" max="9" width="5" bestFit="1" customWidth="1"/>
    <col min="10" max="10" width="8.5703125" bestFit="1" customWidth="1"/>
  </cols>
  <sheetData>
    <row r="1" spans="1:10" x14ac:dyDescent="0.25">
      <c r="A1" s="9" t="s">
        <v>1</v>
      </c>
      <c r="B1" s="79" t="str">
        <f>+'Time Period 1'!B1:C1</f>
        <v>Last, First</v>
      </c>
      <c r="C1" s="79"/>
      <c r="D1" s="79"/>
      <c r="F1" s="9" t="s">
        <v>60</v>
      </c>
      <c r="G1" s="47" t="s">
        <v>69</v>
      </c>
      <c r="I1" s="27"/>
    </row>
    <row r="2" spans="1:10" x14ac:dyDescent="0.25">
      <c r="A2" s="9" t="s">
        <v>63</v>
      </c>
      <c r="B2" s="80" t="s">
        <v>93</v>
      </c>
      <c r="C2" s="80"/>
      <c r="D2" s="80"/>
      <c r="E2" s="41"/>
      <c r="F2" s="39" t="s">
        <v>61</v>
      </c>
      <c r="G2" s="48">
        <v>54789</v>
      </c>
    </row>
    <row r="3" spans="1:10" x14ac:dyDescent="0.25">
      <c r="A3" s="9"/>
      <c r="B3" s="80" t="s">
        <v>91</v>
      </c>
      <c r="C3" s="80"/>
      <c r="D3" s="80"/>
      <c r="E3" s="26"/>
      <c r="F3" s="40" t="s">
        <v>62</v>
      </c>
    </row>
    <row r="4" spans="1:10" x14ac:dyDescent="0.25">
      <c r="A4" s="9"/>
      <c r="B4" s="81" t="s">
        <v>92</v>
      </c>
      <c r="C4" s="81"/>
      <c r="D4" s="81"/>
      <c r="E4" s="35"/>
      <c r="F4" s="40"/>
    </row>
    <row r="5" spans="1:10" x14ac:dyDescent="0.25">
      <c r="A5" s="42"/>
      <c r="B5" s="43"/>
      <c r="C5" s="43"/>
      <c r="D5" s="43"/>
      <c r="E5" s="44"/>
      <c r="F5" s="45"/>
      <c r="G5" s="38"/>
      <c r="H5" s="38"/>
      <c r="I5" s="38"/>
      <c r="J5" s="38"/>
    </row>
    <row r="6" spans="1:10" ht="45" x14ac:dyDescent="0.25">
      <c r="A6" s="14" t="s">
        <v>17</v>
      </c>
      <c r="B6" s="28" t="str">
        <f>IF('Time Period 1'!$D$2="","",'Time Period 1'!$D$2)</f>
        <v/>
      </c>
      <c r="C6" s="28" t="str">
        <f>IF('Time Period 2'!$D$2="","",'Time Period 2'!$D$2)</f>
        <v/>
      </c>
      <c r="D6" s="28" t="str">
        <f>IF('Time Period 3'!$D$2="","",'Time Period 3'!$D$2)</f>
        <v/>
      </c>
      <c r="E6" s="28" t="str">
        <f>IF('Time Period 4'!$D$2="","",'Time Period 4'!$D$2)</f>
        <v/>
      </c>
      <c r="F6" s="28" t="str">
        <f>IF('Time Period 5'!$D$2="","",'Time Period 5'!$D$2)</f>
        <v/>
      </c>
      <c r="G6" s="59" t="str">
        <f>IF('Time Period 6'!$D$2="","",'Time Period 6'!$D$2)</f>
        <v/>
      </c>
      <c r="H6" s="64"/>
      <c r="I6" s="64"/>
      <c r="J6" s="64"/>
    </row>
    <row r="7" spans="1:10" x14ac:dyDescent="0.25">
      <c r="A7" s="14" t="s">
        <v>11</v>
      </c>
      <c r="B7" s="33" t="str">
        <f>IF('Time Period 1'!$B$4="","",'Time Period 1'!$B$4)</f>
        <v/>
      </c>
      <c r="C7" s="33" t="str">
        <f>IF('Time Period 2'!$B$4="","",'Time Period 2'!$B$4)</f>
        <v/>
      </c>
      <c r="D7" s="33" t="str">
        <f>IF('Time Period 3'!$B$4="","",'Time Period 3'!$B$4)</f>
        <v/>
      </c>
      <c r="E7" s="33" t="str">
        <f>IF('Time Period 4'!$B$4="","",'Time Period 4'!$B$4)</f>
        <v/>
      </c>
      <c r="F7" s="33" t="str">
        <f>IF('Time Period 5'!$B$4="","",'Time Period 5'!$B$4)</f>
        <v/>
      </c>
      <c r="G7" s="60" t="str">
        <f>IF('Time Period 6'!$B$4="","",'Time Period 6'!$B$4)</f>
        <v/>
      </c>
      <c r="H7" s="64"/>
      <c r="I7" s="64"/>
      <c r="J7" s="64"/>
    </row>
    <row r="8" spans="1:10" x14ac:dyDescent="0.25">
      <c r="A8" s="14" t="s">
        <v>12</v>
      </c>
      <c r="B8" s="33" t="str">
        <f>IF('Time Period 1'!$B$5="","",'Time Period 1'!$B$5)</f>
        <v/>
      </c>
      <c r="C8" s="33" t="str">
        <f>IF('Time Period 2'!$B$5="","",'Time Period 2'!$B$5)</f>
        <v/>
      </c>
      <c r="D8" s="33" t="str">
        <f>IF('Time Period 3'!$B$5="","",'Time Period 3'!$B$5)</f>
        <v/>
      </c>
      <c r="E8" s="33" t="str">
        <f>IF('Time Period 4'!$B$5="","",'Time Period 4'!$B$5)</f>
        <v/>
      </c>
      <c r="F8" s="33" t="str">
        <f>IF('Time Period 5'!$B$5="","",'Time Period 5'!$B$5)</f>
        <v/>
      </c>
      <c r="G8" s="60" t="str">
        <f>IF('Time Period 6'!$B$5="","",'Time Period 6'!$B$5)</f>
        <v/>
      </c>
      <c r="H8" s="64"/>
      <c r="I8" s="64"/>
      <c r="J8" s="65"/>
    </row>
    <row r="9" spans="1:10" x14ac:dyDescent="0.25">
      <c r="B9" s="29" t="s">
        <v>35</v>
      </c>
      <c r="C9" s="29" t="s">
        <v>36</v>
      </c>
      <c r="D9" s="29" t="s">
        <v>37</v>
      </c>
      <c r="E9" s="29" t="s">
        <v>38</v>
      </c>
      <c r="F9" s="29" t="s">
        <v>39</v>
      </c>
      <c r="G9" s="61" t="s">
        <v>40</v>
      </c>
      <c r="H9" s="65" t="s">
        <v>41</v>
      </c>
      <c r="I9" s="65" t="s">
        <v>42</v>
      </c>
      <c r="J9" s="65" t="s">
        <v>72</v>
      </c>
    </row>
    <row r="10" spans="1:10" s="2" customFormat="1" x14ac:dyDescent="0.25">
      <c r="A10" s="31" t="s">
        <v>5</v>
      </c>
      <c r="B10" s="5"/>
      <c r="C10" s="5"/>
      <c r="D10" s="5"/>
      <c r="E10" s="5"/>
      <c r="F10" s="5"/>
      <c r="G10" s="59"/>
      <c r="H10" s="37"/>
      <c r="I10" s="37"/>
      <c r="J10" s="37"/>
    </row>
    <row r="11" spans="1:10" x14ac:dyDescent="0.25">
      <c r="A11" s="32" t="s">
        <v>6</v>
      </c>
      <c r="B11" s="25">
        <f>+'Time Period 1'!$F9</f>
        <v>0</v>
      </c>
      <c r="C11" s="25">
        <f>+'Time Period 2'!$F9</f>
        <v>0</v>
      </c>
      <c r="D11" s="25">
        <f>+'Time Period 3'!$F9</f>
        <v>0</v>
      </c>
      <c r="E11" s="25">
        <f>+'Time Period 4'!$F9</f>
        <v>0</v>
      </c>
      <c r="F11" s="25">
        <f>+'Time Period 5'!$F9</f>
        <v>0</v>
      </c>
      <c r="G11" s="62">
        <f>+'Time Period 6'!$F9</f>
        <v>0</v>
      </c>
      <c r="H11" s="66">
        <f>SUM(B11:G11)</f>
        <v>0</v>
      </c>
      <c r="I11" s="67">
        <v>4107</v>
      </c>
      <c r="J11" s="68" t="s">
        <v>74</v>
      </c>
    </row>
    <row r="12" spans="1:10" x14ac:dyDescent="0.25">
      <c r="A12" s="32" t="s">
        <v>7</v>
      </c>
      <c r="B12" s="25">
        <f>+'Time Period 1'!F10</f>
        <v>0</v>
      </c>
      <c r="C12" s="25">
        <f>+'Time Period 2'!$F10</f>
        <v>0</v>
      </c>
      <c r="D12" s="25">
        <f>+'Time Period 3'!$F10</f>
        <v>0</v>
      </c>
      <c r="E12" s="25">
        <f>+'Time Period 4'!$F10</f>
        <v>0</v>
      </c>
      <c r="F12" s="25">
        <f>+'Time Period 5'!$F10</f>
        <v>0</v>
      </c>
      <c r="G12" s="62">
        <f>+'Time Period 6'!$F10</f>
        <v>0</v>
      </c>
      <c r="H12" s="66">
        <f>SUM(B12:G12)</f>
        <v>0</v>
      </c>
      <c r="I12" s="67">
        <v>4108</v>
      </c>
      <c r="J12" s="68" t="s">
        <v>74</v>
      </c>
    </row>
    <row r="13" spans="1:10" x14ac:dyDescent="0.25">
      <c r="A13" s="32" t="s">
        <v>8</v>
      </c>
      <c r="B13" s="25">
        <f>+'Time Period 1'!F11</f>
        <v>0</v>
      </c>
      <c r="C13" s="25">
        <f>+'Time Period 2'!$F11</f>
        <v>0</v>
      </c>
      <c r="D13" s="25">
        <f>+'Time Period 3'!$F11</f>
        <v>0</v>
      </c>
      <c r="E13" s="25">
        <f>+'Time Period 4'!$F11</f>
        <v>0</v>
      </c>
      <c r="F13" s="25">
        <f>+'Time Period 5'!$F11</f>
        <v>0</v>
      </c>
      <c r="G13" s="62">
        <f>+'Time Period 6'!$F11</f>
        <v>0</v>
      </c>
      <c r="H13" s="66">
        <f>SUM(B13:G13)</f>
        <v>0</v>
      </c>
      <c r="I13" s="67">
        <v>4107</v>
      </c>
      <c r="J13" s="68" t="s">
        <v>74</v>
      </c>
    </row>
    <row r="14" spans="1:10" x14ac:dyDescent="0.25">
      <c r="A14" s="32" t="s">
        <v>9</v>
      </c>
      <c r="B14" s="25">
        <f>+'Time Period 1'!F12</f>
        <v>0</v>
      </c>
      <c r="C14" s="25">
        <f>+'Time Period 2'!$F12</f>
        <v>0</v>
      </c>
      <c r="D14" s="25">
        <f>+'Time Period 3'!$F12</f>
        <v>0</v>
      </c>
      <c r="E14" s="25">
        <f>+'Time Period 4'!$F12</f>
        <v>0</v>
      </c>
      <c r="F14" s="25">
        <f>+'Time Period 5'!$F12</f>
        <v>0</v>
      </c>
      <c r="G14" s="62">
        <f>+'Time Period 6'!$F12</f>
        <v>0</v>
      </c>
      <c r="H14" s="66">
        <f>SUM(B14:G14)</f>
        <v>0</v>
      </c>
      <c r="I14" s="67">
        <v>4109</v>
      </c>
      <c r="J14" s="68" t="s">
        <v>74</v>
      </c>
    </row>
    <row r="15" spans="1:10" x14ac:dyDescent="0.25">
      <c r="A15" s="54" t="s">
        <v>43</v>
      </c>
      <c r="B15" s="55">
        <f>+'Time Period 1'!F13</f>
        <v>0</v>
      </c>
      <c r="C15" s="55">
        <f>+'Time Period 2'!$F13</f>
        <v>0</v>
      </c>
      <c r="D15" s="55">
        <f>+'Time Period 3'!$F13</f>
        <v>0</v>
      </c>
      <c r="E15" s="55">
        <f>+'Time Period 4'!$F13</f>
        <v>0</v>
      </c>
      <c r="F15" s="55">
        <f>+'Time Period 5'!$F13</f>
        <v>0</v>
      </c>
      <c r="G15" s="63">
        <f>+'Time Period 6'!$F13</f>
        <v>0</v>
      </c>
      <c r="H15" s="69">
        <f>SUM(B15:G15)</f>
        <v>0</v>
      </c>
      <c r="I15" s="70">
        <v>4110</v>
      </c>
      <c r="J15" s="71" t="s">
        <v>73</v>
      </c>
    </row>
    <row r="16" spans="1:10" x14ac:dyDescent="0.25">
      <c r="B16" s="34">
        <f>SUM(B10:B15)</f>
        <v>0</v>
      </c>
      <c r="C16" s="34">
        <f t="shared" ref="C16:H16" si="0">SUM(C10:C15)</f>
        <v>0</v>
      </c>
      <c r="D16" s="34">
        <f t="shared" si="0"/>
        <v>0</v>
      </c>
      <c r="E16" s="34">
        <f t="shared" si="0"/>
        <v>0</v>
      </c>
      <c r="F16" s="34">
        <f t="shared" si="0"/>
        <v>0</v>
      </c>
      <c r="G16" s="34">
        <f t="shared" si="0"/>
        <v>0</v>
      </c>
      <c r="H16" s="34">
        <f t="shared" si="0"/>
        <v>0</v>
      </c>
      <c r="I16" s="46"/>
      <c r="J16" s="46"/>
    </row>
    <row r="17" spans="1:10" ht="5.0999999999999996" customHeight="1" x14ac:dyDescent="0.25">
      <c r="B17" s="46"/>
      <c r="C17" s="46"/>
      <c r="D17" s="46"/>
      <c r="E17" s="46"/>
      <c r="F17" s="46"/>
      <c r="G17" s="46"/>
      <c r="H17" s="46"/>
    </row>
    <row r="18" spans="1:10" x14ac:dyDescent="0.25">
      <c r="A18" s="42"/>
      <c r="B18" s="43"/>
      <c r="C18" s="43"/>
      <c r="D18" s="43"/>
      <c r="E18" s="44"/>
      <c r="F18" s="45"/>
      <c r="G18" s="38"/>
      <c r="H18" s="38"/>
      <c r="I18" s="38"/>
      <c r="J18" s="38"/>
    </row>
    <row r="19" spans="1:10" ht="45" customHeight="1" x14ac:dyDescent="0.25">
      <c r="A19" s="82" t="s">
        <v>70</v>
      </c>
      <c r="B19" s="82"/>
      <c r="C19" s="82"/>
      <c r="D19" s="82"/>
      <c r="E19" s="82"/>
      <c r="F19" s="82"/>
      <c r="G19" s="82"/>
      <c r="H19" s="82"/>
      <c r="I19" s="82"/>
      <c r="J19" s="82"/>
    </row>
    <row r="20" spans="1:10" ht="15" customHeight="1" x14ac:dyDescent="0.25">
      <c r="A20" s="49"/>
      <c r="B20" s="49"/>
      <c r="C20" s="49"/>
      <c r="D20" s="49"/>
      <c r="E20" s="49"/>
      <c r="F20" s="49"/>
      <c r="G20" s="49"/>
      <c r="H20" s="49"/>
      <c r="I20" s="49"/>
    </row>
    <row r="21" spans="1:10" ht="15" customHeight="1" x14ac:dyDescent="0.25">
      <c r="A21" s="49"/>
      <c r="B21" s="49"/>
      <c r="C21" s="49"/>
      <c r="D21" s="49"/>
      <c r="E21" s="49"/>
      <c r="F21" s="49"/>
      <c r="G21" s="50" t="s">
        <v>88</v>
      </c>
      <c r="H21" s="73">
        <f>SUM(H11:H14)</f>
        <v>0</v>
      </c>
      <c r="I21" s="49"/>
    </row>
    <row r="22" spans="1:10" x14ac:dyDescent="0.25">
      <c r="A22" s="56"/>
      <c r="B22" s="56"/>
      <c r="C22" s="56"/>
      <c r="D22" s="56"/>
      <c r="E22" s="56"/>
      <c r="F22" s="56"/>
      <c r="G22" s="57" t="s">
        <v>71</v>
      </c>
      <c r="H22" s="72">
        <f>SUM(H15)</f>
        <v>0</v>
      </c>
    </row>
    <row r="23" spans="1:10" x14ac:dyDescent="0.25">
      <c r="A23" s="13"/>
      <c r="B23" s="13"/>
      <c r="C23" s="13"/>
      <c r="D23" s="13"/>
      <c r="E23" s="13"/>
      <c r="F23" s="13"/>
      <c r="G23" s="14" t="s">
        <v>64</v>
      </c>
      <c r="H23" s="34">
        <f>SUM(H21:H22)</f>
        <v>0</v>
      </c>
    </row>
    <row r="24" spans="1:10" x14ac:dyDescent="0.25">
      <c r="A24" s="13"/>
      <c r="B24" s="13"/>
      <c r="C24" s="13"/>
      <c r="D24" s="13"/>
      <c r="E24" s="13"/>
      <c r="F24" s="13"/>
      <c r="G24" s="14"/>
      <c r="H24" s="46"/>
    </row>
    <row r="25" spans="1:10" x14ac:dyDescent="0.25">
      <c r="A25" t="s">
        <v>65</v>
      </c>
      <c r="B25" s="23"/>
      <c r="C25" s="78"/>
      <c r="D25" s="78"/>
      <c r="E25" s="78"/>
      <c r="F25" s="78"/>
    </row>
    <row r="26" spans="1:10" x14ac:dyDescent="0.25">
      <c r="B26" s="23"/>
    </row>
    <row r="27" spans="1:10" x14ac:dyDescent="0.25">
      <c r="A27" t="s">
        <v>66</v>
      </c>
      <c r="C27" s="78"/>
      <c r="D27" s="78"/>
      <c r="E27" s="78"/>
      <c r="F27" s="78"/>
    </row>
    <row r="28" spans="1:10" x14ac:dyDescent="0.25">
      <c r="B28" s="23"/>
    </row>
    <row r="29" spans="1:10" x14ac:dyDescent="0.25">
      <c r="A29" t="s">
        <v>67</v>
      </c>
      <c r="B29" s="23"/>
      <c r="C29" s="78"/>
      <c r="D29" s="78"/>
      <c r="E29" s="78"/>
      <c r="F29" s="78"/>
    </row>
    <row r="31" spans="1:10" ht="22.5" x14ac:dyDescent="0.3">
      <c r="B31" s="24"/>
      <c r="F31" s="14" t="s">
        <v>75</v>
      </c>
      <c r="G31" s="51" t="s">
        <v>96</v>
      </c>
      <c r="H31" s="51" t="s">
        <v>97</v>
      </c>
    </row>
  </sheetData>
  <mergeCells count="8">
    <mergeCell ref="C25:F25"/>
    <mergeCell ref="C27:F27"/>
    <mergeCell ref="C29:F29"/>
    <mergeCell ref="B1:D1"/>
    <mergeCell ref="B2:D2"/>
    <mergeCell ref="B3:D3"/>
    <mergeCell ref="B4:D4"/>
    <mergeCell ref="A19:J19"/>
  </mergeCells>
  <printOptions horizontalCentered="1"/>
  <pageMargins left="0.45" right="0.45" top="0.75" bottom="0.75" header="0.3" footer="0.3"/>
  <pageSetup scale="93" orientation="landscape" r:id="rId1"/>
  <headerFooter>
    <oddHeader>&amp;C&amp;"-,Bold"&amp;14VR&amp;&amp;E Chapter 33 to 31 Retroactive Reimbusement Request</oddHeader>
    <oddFooter xml:space="preserve">&amp;CWorking Copy, Pre-Decisional Draft, Deliberative Document - Internal VA Use Only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workbookViewId="0">
      <selection activeCell="I4" sqref="I4"/>
    </sheetView>
  </sheetViews>
  <sheetFormatPr defaultRowHeight="15" x14ac:dyDescent="0.25"/>
  <cols>
    <col min="2" max="2" width="12.7109375" customWidth="1"/>
    <col min="3" max="3" width="11.140625" customWidth="1"/>
    <col min="4" max="4" width="11.85546875" bestFit="1" customWidth="1"/>
    <col min="5" max="5" width="11.42578125" customWidth="1"/>
    <col min="6" max="6" width="12.28515625" customWidth="1"/>
    <col min="7" max="7" width="10.5703125" bestFit="1" customWidth="1"/>
  </cols>
  <sheetData>
    <row r="1" spans="1:7" x14ac:dyDescent="0.25">
      <c r="B1" s="30" t="s">
        <v>53</v>
      </c>
    </row>
    <row r="2" spans="1:7" ht="45" x14ac:dyDescent="0.25">
      <c r="B2" s="37" t="s">
        <v>48</v>
      </c>
      <c r="C2" s="37" t="s">
        <v>49</v>
      </c>
      <c r="D2" s="37" t="s">
        <v>50</v>
      </c>
      <c r="E2" s="37" t="s">
        <v>51</v>
      </c>
      <c r="F2" s="37" t="s">
        <v>52</v>
      </c>
      <c r="G2" s="37" t="s">
        <v>95</v>
      </c>
    </row>
    <row r="3" spans="1:7" x14ac:dyDescent="0.25">
      <c r="A3" s="3" t="s">
        <v>99</v>
      </c>
      <c r="B3" s="36">
        <v>541.04999999999995</v>
      </c>
      <c r="C3" s="36">
        <v>671.13</v>
      </c>
      <c r="D3" s="36">
        <v>790.87</v>
      </c>
      <c r="E3" s="36">
        <v>57.65</v>
      </c>
      <c r="F3" s="74">
        <v>0</v>
      </c>
      <c r="G3" s="36" t="str">
        <f t="shared" ref="G3:G4" si="0">IF(F3&gt;2,D3+((F3-2)*E3),"")</f>
        <v/>
      </c>
    </row>
    <row r="4" spans="1:7" x14ac:dyDescent="0.25">
      <c r="A4" s="3" t="s">
        <v>98</v>
      </c>
      <c r="B4" s="36">
        <v>547.54</v>
      </c>
      <c r="C4" s="36">
        <v>679.18</v>
      </c>
      <c r="D4" s="36">
        <v>800.36</v>
      </c>
      <c r="E4" s="36">
        <v>58.34</v>
      </c>
      <c r="F4" s="74">
        <v>0</v>
      </c>
      <c r="G4" s="36" t="str">
        <f t="shared" si="0"/>
        <v/>
      </c>
    </row>
    <row r="5" spans="1:7" x14ac:dyDescent="0.25">
      <c r="A5" s="3" t="s">
        <v>44</v>
      </c>
      <c r="B5" s="36">
        <v>554.22</v>
      </c>
      <c r="C5" s="36">
        <v>687.47</v>
      </c>
      <c r="D5" s="36">
        <v>810.13</v>
      </c>
      <c r="E5" s="36">
        <v>59.05</v>
      </c>
      <c r="F5" s="74">
        <v>0</v>
      </c>
      <c r="G5" s="36" t="str">
        <f>IF(F5&gt;2,D5+((F5-2)*E5),"")</f>
        <v/>
      </c>
    </row>
    <row r="6" spans="1:7" x14ac:dyDescent="0.25">
      <c r="A6" s="3" t="s">
        <v>45</v>
      </c>
      <c r="B6" s="7">
        <v>566.97</v>
      </c>
      <c r="C6" s="7">
        <v>703.28</v>
      </c>
      <c r="D6" s="7">
        <v>828.76</v>
      </c>
      <c r="E6" s="7">
        <v>60.41</v>
      </c>
      <c r="F6" s="74">
        <v>0</v>
      </c>
      <c r="G6" s="7" t="str">
        <f t="shared" ref="G6:G8" si="1">IF(F6&gt;2,D6+((F6-2)*E6),"")</f>
        <v/>
      </c>
    </row>
    <row r="7" spans="1:7" x14ac:dyDescent="0.25">
      <c r="A7" s="3" t="s">
        <v>46</v>
      </c>
      <c r="B7" s="7">
        <v>585.11</v>
      </c>
      <c r="C7" s="7">
        <v>725.78</v>
      </c>
      <c r="D7" s="7">
        <v>855.28</v>
      </c>
      <c r="E7" s="7">
        <v>62.34</v>
      </c>
      <c r="F7" s="74">
        <v>0</v>
      </c>
      <c r="G7" s="7" t="str">
        <f t="shared" si="1"/>
        <v/>
      </c>
    </row>
    <row r="8" spans="1:7" x14ac:dyDescent="0.25">
      <c r="A8" s="3" t="s">
        <v>47</v>
      </c>
      <c r="B8" s="7">
        <v>594.47</v>
      </c>
      <c r="C8" s="7">
        <v>737.39</v>
      </c>
      <c r="D8" s="7">
        <v>868.96</v>
      </c>
      <c r="E8" s="7">
        <v>63.34</v>
      </c>
      <c r="F8" s="74">
        <v>0</v>
      </c>
      <c r="G8" s="7" t="str">
        <f t="shared" si="1"/>
        <v/>
      </c>
    </row>
    <row r="9" spans="1:7" x14ac:dyDescent="0.25">
      <c r="A9" s="3" t="s">
        <v>94</v>
      </c>
      <c r="B9" s="7">
        <v>603.33000000000004</v>
      </c>
      <c r="C9" s="7">
        <v>748.38</v>
      </c>
      <c r="D9" s="7">
        <v>881.91</v>
      </c>
      <c r="E9" s="7">
        <v>64.28</v>
      </c>
      <c r="F9" s="74">
        <v>0</v>
      </c>
      <c r="G9" s="58"/>
    </row>
    <row r="11" spans="1:7" x14ac:dyDescent="0.25">
      <c r="A11" s="38"/>
      <c r="B11" s="38"/>
      <c r="C11" s="38"/>
      <c r="D11" s="38"/>
      <c r="E11" s="38"/>
      <c r="F11" s="38"/>
      <c r="G11" s="38"/>
    </row>
    <row r="12" spans="1:7" x14ac:dyDescent="0.25">
      <c r="A12" t="s">
        <v>54</v>
      </c>
    </row>
    <row r="13" spans="1:7" x14ac:dyDescent="0.25">
      <c r="A13" t="s">
        <v>55</v>
      </c>
    </row>
    <row r="15" spans="1:7" x14ac:dyDescent="0.25">
      <c r="A15" t="s">
        <v>56</v>
      </c>
    </row>
    <row r="17" spans="1:1" x14ac:dyDescent="0.25">
      <c r="A17" t="s">
        <v>57</v>
      </c>
    </row>
    <row r="18" spans="1:1" x14ac:dyDescent="0.25">
      <c r="A18" t="s">
        <v>58</v>
      </c>
    </row>
  </sheetData>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Sample</vt:lpstr>
      <vt:lpstr>Time Period 1</vt:lpstr>
      <vt:lpstr>Time Period 2</vt:lpstr>
      <vt:lpstr>Time Period 3</vt:lpstr>
      <vt:lpstr>Time Period 4</vt:lpstr>
      <vt:lpstr>Time Period 5</vt:lpstr>
      <vt:lpstr>Time Period 6</vt:lpstr>
      <vt:lpstr>Summary</vt:lpstr>
      <vt:lpstr>Ch31 Trad. Sub Allow.</vt:lpstr>
      <vt:lpstr>Important Benefit Change Dates</vt:lpstr>
      <vt:lpstr>http___www.defensetravel.dod.mil_site_bahCalc.cfm</vt:lpstr>
      <vt:lpstr>Monthly_Chapter_31_Subsistence_Rate</vt:lpstr>
      <vt:lpstr>Summary!Print_Area</vt:lpstr>
    </vt:vector>
  </TitlesOfParts>
  <Company>Veterans Benefits Administration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Reimbursement Calculator for VRE Retroactive Reimbursement for Chapter 33 Under Chapter 31</dc:title>
  <dc:creator>Department of Veterans Affairs, Veterans Benefits Administration,Vocational Rehabilitation and Employment Service, STAFF</dc:creator>
  <cp:keywords>reimbursement, calculator, retroactive, Chapter 33, Chapter 31, VRC, VREO, responsibilities, processing</cp:keywords>
  <cp:lastModifiedBy>Sochar, Lisa</cp:lastModifiedBy>
  <cp:lastPrinted>2014-09-18T16:48:49Z</cp:lastPrinted>
  <dcterms:created xsi:type="dcterms:W3CDTF">2013-09-13T10:31:21Z</dcterms:created>
  <dcterms:modified xsi:type="dcterms:W3CDTF">2014-10-24T14:53:30Z</dcterms:modified>
  <cp:category>NTC Curriculum</cp:category>
</cp:coreProperties>
</file>